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480" windowHeight="10695" activeTab="2"/>
  </bookViews>
  <sheets>
    <sheet name="Celkové součty" sheetId="6" r:id="rId1"/>
    <sheet name="Náklady_zařízení" sheetId="3" r:id="rId2"/>
    <sheet name="Náklady_tisky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4" l="1"/>
  <c r="M49" i="4" s="1"/>
  <c r="J49" i="4"/>
  <c r="K49" i="4" s="1"/>
  <c r="I49" i="4"/>
  <c r="G49" i="4"/>
  <c r="L48" i="4"/>
  <c r="M48" i="4" s="1"/>
  <c r="J48" i="4"/>
  <c r="K48" i="4" s="1"/>
  <c r="I48" i="4"/>
  <c r="G48" i="4"/>
  <c r="L46" i="4"/>
  <c r="M46" i="4" s="1"/>
  <c r="J46" i="4"/>
  <c r="K46" i="4" s="1"/>
  <c r="I46" i="4"/>
  <c r="G46" i="4"/>
  <c r="L45" i="4"/>
  <c r="M45" i="4" s="1"/>
  <c r="J45" i="4"/>
  <c r="K45" i="4" s="1"/>
  <c r="I45" i="4"/>
  <c r="G45" i="4"/>
  <c r="L43" i="4"/>
  <c r="M43" i="4" s="1"/>
  <c r="J43" i="4"/>
  <c r="K43" i="4" s="1"/>
  <c r="I43" i="4"/>
  <c r="G43" i="4"/>
  <c r="L42" i="4"/>
  <c r="M42" i="4" s="1"/>
  <c r="J42" i="4"/>
  <c r="K42" i="4" s="1"/>
  <c r="I42" i="4"/>
  <c r="G42" i="4"/>
  <c r="L85" i="4" l="1"/>
  <c r="M85" i="4" s="1"/>
  <c r="J85" i="4"/>
  <c r="K85" i="4" s="1"/>
  <c r="L84" i="4"/>
  <c r="M84" i="4" s="1"/>
  <c r="J84" i="4"/>
  <c r="K84" i="4" s="1"/>
  <c r="L82" i="4"/>
  <c r="M82" i="4" s="1"/>
  <c r="J82" i="4"/>
  <c r="K82" i="4" s="1"/>
  <c r="L81" i="4"/>
  <c r="M81" i="4" s="1"/>
  <c r="J81" i="4"/>
  <c r="K81" i="4" s="1"/>
  <c r="L79" i="4"/>
  <c r="M79" i="4" s="1"/>
  <c r="J79" i="4"/>
  <c r="K79" i="4" s="1"/>
  <c r="L78" i="4"/>
  <c r="M78" i="4" s="1"/>
  <c r="J78" i="4"/>
  <c r="K78" i="4" s="1"/>
  <c r="L97" i="4"/>
  <c r="M97" i="4" s="1"/>
  <c r="J97" i="4"/>
  <c r="K97" i="4" s="1"/>
  <c r="L96" i="4"/>
  <c r="M96" i="4" s="1"/>
  <c r="J96" i="4"/>
  <c r="K96" i="4" s="1"/>
  <c r="L94" i="4"/>
  <c r="M94" i="4" s="1"/>
  <c r="J94" i="4"/>
  <c r="K94" i="4" s="1"/>
  <c r="L93" i="4"/>
  <c r="M93" i="4" s="1"/>
  <c r="J93" i="4"/>
  <c r="K93" i="4" s="1"/>
  <c r="L91" i="4"/>
  <c r="M91" i="4" s="1"/>
  <c r="J91" i="4"/>
  <c r="K91" i="4" s="1"/>
  <c r="L90" i="4"/>
  <c r="M90" i="4" s="1"/>
  <c r="J90" i="4"/>
  <c r="K90" i="4" s="1"/>
  <c r="L73" i="4"/>
  <c r="M73" i="4" s="1"/>
  <c r="J73" i="4"/>
  <c r="K73" i="4" s="1"/>
  <c r="L72" i="4"/>
  <c r="M72" i="4" s="1"/>
  <c r="J72" i="4"/>
  <c r="K72" i="4" s="1"/>
  <c r="L70" i="4"/>
  <c r="M70" i="4" s="1"/>
  <c r="J70" i="4"/>
  <c r="K70" i="4" s="1"/>
  <c r="L69" i="4"/>
  <c r="M69" i="4" s="1"/>
  <c r="J69" i="4"/>
  <c r="K69" i="4" s="1"/>
  <c r="L67" i="4"/>
  <c r="M67" i="4" s="1"/>
  <c r="J67" i="4"/>
  <c r="K67" i="4" s="1"/>
  <c r="L66" i="4"/>
  <c r="M66" i="4" s="1"/>
  <c r="J66" i="4"/>
  <c r="K66" i="4" s="1"/>
  <c r="L61" i="4"/>
  <c r="M61" i="4" s="1"/>
  <c r="J61" i="4"/>
  <c r="K61" i="4" s="1"/>
  <c r="L60" i="4"/>
  <c r="M60" i="4" s="1"/>
  <c r="J60" i="4"/>
  <c r="K60" i="4" s="1"/>
  <c r="L58" i="4"/>
  <c r="M58" i="4" s="1"/>
  <c r="J58" i="4"/>
  <c r="K58" i="4" s="1"/>
  <c r="L57" i="4"/>
  <c r="M57" i="4" s="1"/>
  <c r="J57" i="4"/>
  <c r="K57" i="4" s="1"/>
  <c r="L55" i="4"/>
  <c r="M55" i="4" s="1"/>
  <c r="J55" i="4"/>
  <c r="K55" i="4" s="1"/>
  <c r="L54" i="4"/>
  <c r="M54" i="4" s="1"/>
  <c r="J54" i="4"/>
  <c r="K54" i="4" s="1"/>
  <c r="L37" i="4"/>
  <c r="M37" i="4" s="1"/>
  <c r="J37" i="4"/>
  <c r="K37" i="4" s="1"/>
  <c r="L36" i="4"/>
  <c r="M36" i="4" s="1"/>
  <c r="J36" i="4"/>
  <c r="K36" i="4" s="1"/>
  <c r="L34" i="4"/>
  <c r="M34" i="4" s="1"/>
  <c r="J34" i="4"/>
  <c r="K34" i="4" s="1"/>
  <c r="L33" i="4"/>
  <c r="M33" i="4" s="1"/>
  <c r="J33" i="4"/>
  <c r="K33" i="4" s="1"/>
  <c r="L31" i="4"/>
  <c r="M31" i="4" s="1"/>
  <c r="J31" i="4"/>
  <c r="K31" i="4" s="1"/>
  <c r="L30" i="4"/>
  <c r="M30" i="4" s="1"/>
  <c r="J30" i="4"/>
  <c r="K30" i="4" s="1"/>
  <c r="L25" i="4"/>
  <c r="M25" i="4" s="1"/>
  <c r="J25" i="4"/>
  <c r="K25" i="4" s="1"/>
  <c r="L24" i="4"/>
  <c r="M24" i="4" s="1"/>
  <c r="J24" i="4"/>
  <c r="K24" i="4" s="1"/>
  <c r="L22" i="4"/>
  <c r="M22" i="4" s="1"/>
  <c r="J22" i="4"/>
  <c r="K22" i="4" s="1"/>
  <c r="L21" i="4"/>
  <c r="M21" i="4" s="1"/>
  <c r="J21" i="4"/>
  <c r="K21" i="4" s="1"/>
  <c r="L19" i="4"/>
  <c r="M19" i="4" s="1"/>
  <c r="J19" i="4"/>
  <c r="K19" i="4" s="1"/>
  <c r="L18" i="4"/>
  <c r="M18" i="4" s="1"/>
  <c r="J18" i="4"/>
  <c r="K18" i="4" s="1"/>
  <c r="L13" i="4"/>
  <c r="M13" i="4" s="1"/>
  <c r="J13" i="4"/>
  <c r="K13" i="4" s="1"/>
  <c r="L12" i="4"/>
  <c r="M12" i="4" s="1"/>
  <c r="J12" i="4"/>
  <c r="K12" i="4" s="1"/>
  <c r="L10" i="4"/>
  <c r="M10" i="4" s="1"/>
  <c r="J10" i="4"/>
  <c r="K10" i="4" s="1"/>
  <c r="L9" i="4"/>
  <c r="M9" i="4" s="1"/>
  <c r="J9" i="4"/>
  <c r="K9" i="4" s="1"/>
  <c r="J7" i="4"/>
  <c r="K7" i="4" s="1"/>
  <c r="L7" i="4"/>
  <c r="M7" i="4" s="1"/>
  <c r="L6" i="4"/>
  <c r="M6" i="4" s="1"/>
  <c r="J6" i="4"/>
  <c r="K6" i="4" s="1"/>
  <c r="I85" i="4"/>
  <c r="G85" i="4"/>
  <c r="I84" i="4"/>
  <c r="G84" i="4"/>
  <c r="I82" i="4"/>
  <c r="G82" i="4"/>
  <c r="I81" i="4"/>
  <c r="G81" i="4"/>
  <c r="I79" i="4"/>
  <c r="G79" i="4"/>
  <c r="I78" i="4"/>
  <c r="G78" i="4"/>
  <c r="I97" i="4"/>
  <c r="G97" i="4"/>
  <c r="I96" i="4"/>
  <c r="G96" i="4"/>
  <c r="I94" i="4"/>
  <c r="G94" i="4"/>
  <c r="I93" i="4"/>
  <c r="G93" i="4"/>
  <c r="I91" i="4"/>
  <c r="G91" i="4"/>
  <c r="I90" i="4"/>
  <c r="G90" i="4"/>
  <c r="I73" i="4"/>
  <c r="G73" i="4"/>
  <c r="I72" i="4"/>
  <c r="G72" i="4"/>
  <c r="I70" i="4"/>
  <c r="G70" i="4"/>
  <c r="I69" i="4"/>
  <c r="G69" i="4"/>
  <c r="I67" i="4"/>
  <c r="G67" i="4"/>
  <c r="I66" i="4"/>
  <c r="G66" i="4"/>
  <c r="I61" i="4"/>
  <c r="G61" i="4"/>
  <c r="I60" i="4"/>
  <c r="G60" i="4"/>
  <c r="I58" i="4"/>
  <c r="G58" i="4"/>
  <c r="I57" i="4"/>
  <c r="G57" i="4"/>
  <c r="I55" i="4"/>
  <c r="G55" i="4"/>
  <c r="I54" i="4"/>
  <c r="G54" i="4"/>
  <c r="I37" i="4"/>
  <c r="G37" i="4"/>
  <c r="I36" i="4"/>
  <c r="G36" i="4"/>
  <c r="I34" i="4"/>
  <c r="G34" i="4"/>
  <c r="I33" i="4"/>
  <c r="G33" i="4"/>
  <c r="I31" i="4"/>
  <c r="G31" i="4"/>
  <c r="I30" i="4"/>
  <c r="G30" i="4"/>
  <c r="I25" i="4"/>
  <c r="G25" i="4"/>
  <c r="I24" i="4"/>
  <c r="G24" i="4"/>
  <c r="I22" i="4"/>
  <c r="G22" i="4"/>
  <c r="I21" i="4"/>
  <c r="G21" i="4"/>
  <c r="I19" i="4"/>
  <c r="G19" i="4"/>
  <c r="I18" i="4"/>
  <c r="G18" i="4"/>
  <c r="I13" i="4"/>
  <c r="G13" i="4"/>
  <c r="I12" i="4"/>
  <c r="I10" i="4"/>
  <c r="G10" i="4"/>
  <c r="I9" i="4"/>
  <c r="G9" i="4"/>
  <c r="I7" i="4"/>
  <c r="G7" i="4"/>
  <c r="I6" i="4"/>
  <c r="G6" i="4"/>
  <c r="H7" i="3"/>
  <c r="H97" i="3"/>
  <c r="H96" i="3"/>
  <c r="H94" i="3"/>
  <c r="H93" i="3"/>
  <c r="H91" i="3"/>
  <c r="H90" i="3"/>
  <c r="H85" i="3"/>
  <c r="H84" i="3"/>
  <c r="H82" i="3"/>
  <c r="H81" i="3"/>
  <c r="H79" i="3"/>
  <c r="H78" i="3"/>
  <c r="H73" i="3"/>
  <c r="H72" i="3"/>
  <c r="H70" i="3"/>
  <c r="H69" i="3"/>
  <c r="H67" i="3"/>
  <c r="H66" i="3"/>
  <c r="H61" i="3"/>
  <c r="H60" i="3"/>
  <c r="H58" i="3"/>
  <c r="H57" i="3"/>
  <c r="H55" i="3"/>
  <c r="H54" i="3"/>
  <c r="H49" i="3"/>
  <c r="H48" i="3"/>
  <c r="H46" i="3"/>
  <c r="H45" i="3"/>
  <c r="H43" i="3"/>
  <c r="H42" i="3"/>
  <c r="H37" i="3"/>
  <c r="H36" i="3"/>
  <c r="H34" i="3"/>
  <c r="H33" i="3"/>
  <c r="H31" i="3"/>
  <c r="H30" i="3"/>
  <c r="H25" i="3"/>
  <c r="H24" i="3"/>
  <c r="H22" i="3"/>
  <c r="H21" i="3"/>
  <c r="H19" i="3"/>
  <c r="H18" i="3"/>
  <c r="H13" i="3"/>
  <c r="H12" i="3"/>
  <c r="H10" i="3"/>
  <c r="H9" i="3"/>
  <c r="H6" i="3"/>
  <c r="G12" i="3"/>
  <c r="J99" i="4" l="1"/>
  <c r="L99" i="4"/>
  <c r="F104" i="3"/>
  <c r="F112" i="3" s="1"/>
  <c r="F108" i="3"/>
  <c r="F105" i="3"/>
  <c r="F111" i="3"/>
  <c r="F107" i="3"/>
  <c r="F110" i="3"/>
  <c r="H98" i="3"/>
  <c r="C103" i="3"/>
  <c r="C111" i="3"/>
  <c r="C110" i="3"/>
  <c r="C109" i="3"/>
  <c r="C108" i="3"/>
  <c r="C107" i="3"/>
  <c r="C106" i="3"/>
  <c r="C105" i="3"/>
  <c r="C104" i="3"/>
  <c r="I97" i="3"/>
  <c r="G97" i="3"/>
  <c r="I96" i="3"/>
  <c r="G96" i="3"/>
  <c r="I94" i="3"/>
  <c r="G94" i="3"/>
  <c r="I93" i="3"/>
  <c r="G93" i="3"/>
  <c r="I91" i="3"/>
  <c r="G91" i="3"/>
  <c r="I90" i="3"/>
  <c r="G90" i="3"/>
  <c r="I85" i="3"/>
  <c r="G85" i="3"/>
  <c r="I84" i="3"/>
  <c r="G84" i="3"/>
  <c r="I82" i="3"/>
  <c r="G82" i="3"/>
  <c r="I81" i="3"/>
  <c r="G81" i="3"/>
  <c r="I79" i="3"/>
  <c r="G79" i="3"/>
  <c r="I78" i="3"/>
  <c r="G78" i="3"/>
  <c r="I73" i="3"/>
  <c r="G73" i="3"/>
  <c r="I72" i="3"/>
  <c r="G72" i="3"/>
  <c r="I70" i="3"/>
  <c r="G70" i="3"/>
  <c r="I69" i="3"/>
  <c r="G69" i="3"/>
  <c r="I67" i="3"/>
  <c r="G67" i="3"/>
  <c r="I66" i="3"/>
  <c r="G66" i="3"/>
  <c r="I61" i="3"/>
  <c r="G61" i="3"/>
  <c r="I60" i="3"/>
  <c r="G60" i="3"/>
  <c r="I58" i="3"/>
  <c r="G58" i="3"/>
  <c r="I57" i="3"/>
  <c r="G57" i="3"/>
  <c r="I55" i="3"/>
  <c r="G55" i="3"/>
  <c r="I54" i="3"/>
  <c r="G54" i="3"/>
  <c r="I49" i="3"/>
  <c r="G49" i="3"/>
  <c r="I48" i="3"/>
  <c r="G48" i="3"/>
  <c r="I46" i="3"/>
  <c r="G46" i="3"/>
  <c r="I45" i="3"/>
  <c r="G45" i="3"/>
  <c r="I43" i="3"/>
  <c r="G43" i="3"/>
  <c r="I42" i="3"/>
  <c r="G42" i="3"/>
  <c r="I37" i="3"/>
  <c r="G37" i="3"/>
  <c r="I36" i="3"/>
  <c r="G36" i="3"/>
  <c r="I34" i="3"/>
  <c r="G34" i="3"/>
  <c r="I33" i="3"/>
  <c r="G33" i="3"/>
  <c r="I31" i="3"/>
  <c r="G31" i="3"/>
  <c r="I30" i="3"/>
  <c r="G30" i="3"/>
  <c r="I25" i="3"/>
  <c r="G25" i="3"/>
  <c r="I24" i="3"/>
  <c r="G24" i="3"/>
  <c r="I22" i="3"/>
  <c r="G22" i="3"/>
  <c r="I21" i="3"/>
  <c r="G21" i="3"/>
  <c r="I19" i="3"/>
  <c r="G19" i="3"/>
  <c r="I18" i="3"/>
  <c r="G18" i="3"/>
  <c r="K99" i="4" l="1"/>
  <c r="D6" i="6" s="1"/>
  <c r="D5" i="6"/>
  <c r="M99" i="4"/>
  <c r="D8" i="6" s="1"/>
  <c r="D7" i="6"/>
  <c r="G110" i="3"/>
  <c r="G105" i="3"/>
  <c r="G108" i="3"/>
  <c r="G104" i="3"/>
  <c r="G112" i="3" s="1"/>
  <c r="G107" i="3"/>
  <c r="I13" i="3"/>
  <c r="G13" i="3"/>
  <c r="I12" i="3"/>
  <c r="I10" i="3"/>
  <c r="G10" i="3"/>
  <c r="I9" i="3"/>
  <c r="G9" i="3"/>
  <c r="I6" i="3"/>
  <c r="G6" i="3"/>
  <c r="G111" i="3" l="1"/>
  <c r="D3" i="6"/>
  <c r="D9" i="6" s="1"/>
  <c r="I7" i="3"/>
  <c r="I98" i="3" s="1"/>
  <c r="G7" i="3"/>
  <c r="D12" i="6" l="1"/>
  <c r="D15" i="6"/>
  <c r="D4" i="6"/>
  <c r="D10" i="6" s="1"/>
  <c r="D13" i="6" l="1"/>
  <c r="D16" i="6"/>
</calcChain>
</file>

<file path=xl/sharedStrings.xml><?xml version="1.0" encoding="utf-8"?>
<sst xmlns="http://schemas.openxmlformats.org/spreadsheetml/2006/main" count="369" uniqueCount="47">
  <si>
    <t>Kategorie 3: Stolní MFP</t>
  </si>
  <si>
    <t>Kategorie 2: Výkonné MFP</t>
  </si>
  <si>
    <t>Kategorie 1: Chodbové MFP</t>
  </si>
  <si>
    <t>Cena za jednu (1) barevnou A4 (při pokrytí 5%) bez DPH</t>
  </si>
  <si>
    <t>Cena za jednu (1) černobílou A4 (při pokrytí 5%) bez DPH</t>
  </si>
  <si>
    <t>ks</t>
  </si>
  <si>
    <t>Ústředí Praha</t>
  </si>
  <si>
    <t>Cena za měsíční pronájem 1 ks zařízení bez DPH</t>
  </si>
  <si>
    <t>Cena za měsíční pronájem modelového návrhu zařízení bez DPH</t>
  </si>
  <si>
    <t>Pobočka Ústí nad Labem (včetně jednatelství Nový Bor a Teplice)</t>
  </si>
  <si>
    <t>Pobočka Olomouc (včetně jednatelství Ostrava)</t>
  </si>
  <si>
    <t>Pobočka Hradec Králové (včetně jednatelství Pardubice a Sázava)</t>
  </si>
  <si>
    <t xml:space="preserve">Pobočka České Budějovice </t>
  </si>
  <si>
    <t xml:space="preserve">Pobočka Praha </t>
  </si>
  <si>
    <t>Pobočka Plzeň (včetně jednatelství Karlovy Vary)</t>
  </si>
  <si>
    <t>Uchazeč vyplní žlutá pole</t>
  </si>
  <si>
    <t>Cena za měsíční pronájem 1 ks zařízení s DPH</t>
  </si>
  <si>
    <t>Cena za měsíční pronájem modelového návrhu zařízení s DPH</t>
  </si>
  <si>
    <t>Cena za jednu (1) černobílou A4 (při pokrytí 5%)s DPH</t>
  </si>
  <si>
    <t>Cena za jednu (1) barevnou A4 (při pokrytí 5%) s DPH</t>
  </si>
  <si>
    <t>1A: Chodbová MFP standard</t>
  </si>
  <si>
    <t>1B: Chodbová MFP high</t>
  </si>
  <si>
    <t>2A: Výkonná MFP černobílá</t>
  </si>
  <si>
    <t>2B: Výkonná MFP barevná</t>
  </si>
  <si>
    <t>3A: Stolní MFP černobílá</t>
  </si>
  <si>
    <t>3B: Stolní MFP barevná</t>
  </si>
  <si>
    <t>Odhadovaný počet stránek ČB</t>
  </si>
  <si>
    <t>Odhadovaný počet stránek BARVA</t>
  </si>
  <si>
    <t>Cena za odhadovaný počet stran černobílá A4 (při pokrytí 5%) bez DPH</t>
  </si>
  <si>
    <t>Cena za odhadovaný počet stran černobílá A4 (při pokrytí 5%) s DPH</t>
  </si>
  <si>
    <t>Cena za odhadovaný počet stran barevná A4 (při pokrytí 5%) bez DPH</t>
  </si>
  <si>
    <t>Cena za odhadovaný počet stran barevná A4 (při pokrytí 5%) s DPH</t>
  </si>
  <si>
    <t>kontrolní součet</t>
  </si>
  <si>
    <t>celková cena za pronájem zařízení bez DPH</t>
  </si>
  <si>
    <t>celková cena za pronájem zařízení s DPH</t>
  </si>
  <si>
    <t>celková cena za odhadovaný počet stran černobílá A4 (při pokrytí 5%) bez DPH</t>
  </si>
  <si>
    <t>celková cena za odhadovaný počet stran černobílá A4 (při pokrytí 5%) s DPH</t>
  </si>
  <si>
    <t>celková cena za odhadovaný počet stran barevná A4 (při pokrytí 5%) bez DPH</t>
  </si>
  <si>
    <t>celková cena za odhadovaný počet stran barevná A4 (při pokrytí 5%) s DPH</t>
  </si>
  <si>
    <t>Kategorie zařízení</t>
  </si>
  <si>
    <t>Pobočka Brno (včetně jednatelství Zlín, Jihlava, Žďár nad Sázavou, Uherský Brod, Třebíč, Břeclav, Vyškov)</t>
  </si>
  <si>
    <t>celková cena za předmět plnění bez DPH / měsíc</t>
  </si>
  <si>
    <t>celková cena za předmět plnění s DPH / měsíc</t>
  </si>
  <si>
    <t>celková cena za předmět plnění bez DPH / rok</t>
  </si>
  <si>
    <t>celková cena za předmět plnění s DPH / rok</t>
  </si>
  <si>
    <t>celková cena za předmět plnění bez DPH / 48 měsíců</t>
  </si>
  <si>
    <t>celková cena za předmět plnění s DPH /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</si>
</sst>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rgb="FF00B0F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sz val="10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/>
    <xf numFmtId="0" fontId="4" fillId="0" borderId="0" xfId="1" applyFont="1"/>
    <xf numFmtId="0" fontId="4" fillId="0" borderId="0" xfId="0" applyFont="1"/>
    <xf numFmtId="0" fontId="5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indent="2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Font="1" applyFill="1" applyBorder="1" applyAlignment="1">
      <alignment horizontal="left" vertical="center" indent="2"/>
    </xf>
    <xf numFmtId="0" fontId="4" fillId="0" borderId="0" xfId="1" applyFont="1" applyFill="1" applyBorder="1" applyAlignment="1">
      <alignment horizontal="center" vertical="center"/>
    </xf>
    <xf numFmtId="164" fontId="6" fillId="0" borderId="1" xfId="1" applyNumberFormat="1" applyFont="1" applyBorder="1"/>
    <xf numFmtId="164" fontId="4" fillId="0" borderId="0" xfId="1" applyNumberFormat="1" applyFont="1"/>
    <xf numFmtId="0" fontId="5" fillId="0" borderId="1" xfId="1" applyFont="1" applyBorder="1" applyAlignment="1">
      <alignment horizontal="left" vertical="center" indent="2"/>
    </xf>
    <xf numFmtId="0" fontId="5" fillId="0" borderId="1" xfId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0" fontId="4" fillId="0" borderId="14" xfId="1" applyFont="1" applyBorder="1"/>
    <xf numFmtId="3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0" xfId="1" applyNumberFormat="1" applyFont="1" applyFill="1" applyBorder="1"/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 applyAlignment="1"/>
    <xf numFmtId="0" fontId="7" fillId="0" borderId="1" xfId="0" applyFont="1" applyBorder="1" applyAlignment="1"/>
    <xf numFmtId="3" fontId="4" fillId="0" borderId="0" xfId="1" applyNumberFormat="1" applyFont="1"/>
    <xf numFmtId="0" fontId="9" fillId="0" borderId="0" xfId="1" applyFont="1" applyFill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/>
    <xf numFmtId="164" fontId="9" fillId="0" borderId="1" xfId="1" applyNumberFormat="1" applyFont="1" applyBorder="1"/>
    <xf numFmtId="164" fontId="10" fillId="0" borderId="1" xfId="1" applyNumberFormat="1" applyFont="1" applyBorder="1"/>
    <xf numFmtId="165" fontId="4" fillId="0" borderId="0" xfId="2" applyNumberFormat="1" applyFont="1"/>
    <xf numFmtId="0" fontId="4" fillId="2" borderId="1" xfId="0" applyFont="1" applyFill="1" applyBorder="1"/>
    <xf numFmtId="0" fontId="6" fillId="0" borderId="12" xfId="0" applyFont="1" applyFill="1" applyBorder="1" applyAlignment="1"/>
    <xf numFmtId="0" fontId="7" fillId="0" borderId="12" xfId="0" applyFont="1" applyBorder="1" applyAlignment="1"/>
    <xf numFmtId="164" fontId="9" fillId="0" borderId="12" xfId="1" applyNumberFormat="1" applyFont="1" applyBorder="1"/>
    <xf numFmtId="164" fontId="10" fillId="0" borderId="12" xfId="1" applyNumberFormat="1" applyFont="1" applyBorder="1"/>
    <xf numFmtId="0" fontId="11" fillId="0" borderId="2" xfId="1" applyFont="1" applyBorder="1" applyAlignment="1">
      <alignment wrapText="1"/>
    </xf>
    <xf numFmtId="0" fontId="7" fillId="0" borderId="3" xfId="0" applyFont="1" applyBorder="1" applyAlignment="1"/>
    <xf numFmtId="164" fontId="11" fillId="0" borderId="4" xfId="1" applyNumberFormat="1" applyFont="1" applyBorder="1"/>
    <xf numFmtId="0" fontId="12" fillId="0" borderId="5" xfId="1" applyFont="1" applyBorder="1" applyAlignment="1">
      <alignment wrapText="1"/>
    </xf>
    <xf numFmtId="0" fontId="13" fillId="0" borderId="6" xfId="0" applyFont="1" applyBorder="1" applyAlignment="1"/>
    <xf numFmtId="164" fontId="12" fillId="0" borderId="7" xfId="1" applyNumberFormat="1" applyFont="1" applyBorder="1"/>
    <xf numFmtId="0" fontId="11" fillId="0" borderId="8" xfId="1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164" fontId="11" fillId="0" borderId="13" xfId="1" applyNumberFormat="1" applyFont="1" applyBorder="1"/>
    <xf numFmtId="0" fontId="12" fillId="0" borderId="9" xfId="1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164" fontId="12" fillId="0" borderId="11" xfId="1" applyNumberFormat="1" applyFont="1" applyBorder="1"/>
    <xf numFmtId="0" fontId="9" fillId="0" borderId="2" xfId="1" applyFont="1" applyBorder="1" applyAlignment="1">
      <alignment wrapText="1"/>
    </xf>
    <xf numFmtId="164" fontId="9" fillId="0" borderId="4" xfId="1" applyNumberFormat="1" applyFont="1" applyBorder="1"/>
    <xf numFmtId="0" fontId="10" fillId="0" borderId="5" xfId="1" applyFont="1" applyBorder="1" applyAlignment="1">
      <alignment wrapText="1"/>
    </xf>
    <xf numFmtId="164" fontId="10" fillId="0" borderId="7" xfId="1" applyNumberFormat="1" applyFont="1" applyBorder="1"/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6"/>
  <sheetViews>
    <sheetView zoomScaleNormal="100" workbookViewId="0">
      <selection activeCell="C21" sqref="C21"/>
    </sheetView>
  </sheetViews>
  <sheetFormatPr defaultColWidth="9.140625" defaultRowHeight="15" x14ac:dyDescent="0.25"/>
  <cols>
    <col min="1" max="1" width="3.5703125" style="1" customWidth="1"/>
    <col min="2" max="2" width="32" style="1" customWidth="1"/>
    <col min="3" max="3" width="49.42578125" style="1" customWidth="1"/>
    <col min="4" max="4" width="21.7109375" style="1" customWidth="1"/>
    <col min="5" max="5" width="12.42578125" style="1" customWidth="1"/>
    <col min="6" max="13" width="17.140625" style="1" customWidth="1"/>
    <col min="14" max="16384" width="9.140625" style="1"/>
  </cols>
  <sheetData>
    <row r="2" spans="2:4" ht="14.45" thickBot="1" x14ac:dyDescent="0.3"/>
    <row r="3" spans="2:4" x14ac:dyDescent="0.25">
      <c r="B3" s="52" t="s">
        <v>33</v>
      </c>
      <c r="C3" s="53"/>
      <c r="D3" s="54">
        <f>Náklady_zařízení!F112</f>
        <v>0</v>
      </c>
    </row>
    <row r="4" spans="2:4" ht="15.75" thickBot="1" x14ac:dyDescent="0.3">
      <c r="B4" s="55" t="s">
        <v>34</v>
      </c>
      <c r="C4" s="56"/>
      <c r="D4" s="57">
        <f>Náklady_zařízení!G112</f>
        <v>0</v>
      </c>
    </row>
    <row r="5" spans="2:4" x14ac:dyDescent="0.25">
      <c r="B5" s="58" t="s">
        <v>35</v>
      </c>
      <c r="C5" s="59"/>
      <c r="D5" s="60">
        <f>Náklady_tisky!J99</f>
        <v>0</v>
      </c>
    </row>
    <row r="6" spans="2:4" ht="15.75" customHeight="1" thickBot="1" x14ac:dyDescent="0.3">
      <c r="B6" s="61" t="s">
        <v>36</v>
      </c>
      <c r="C6" s="62"/>
      <c r="D6" s="63">
        <f>Náklady_tisky!K99</f>
        <v>0</v>
      </c>
    </row>
    <row r="7" spans="2:4" x14ac:dyDescent="0.25">
      <c r="B7" s="52" t="s">
        <v>37</v>
      </c>
      <c r="C7" s="53"/>
      <c r="D7" s="54">
        <f>Náklady_tisky!L99</f>
        <v>0</v>
      </c>
    </row>
    <row r="8" spans="2:4" ht="15.75" customHeight="1" thickBot="1" x14ac:dyDescent="0.3">
      <c r="B8" s="55" t="s">
        <v>38</v>
      </c>
      <c r="C8" s="56"/>
      <c r="D8" s="57">
        <f>Náklady_tisky!M99</f>
        <v>0</v>
      </c>
    </row>
    <row r="9" spans="2:4" x14ac:dyDescent="0.25">
      <c r="B9" s="64" t="s">
        <v>41</v>
      </c>
      <c r="C9" s="53"/>
      <c r="D9" s="65">
        <f>D7+D5+D3</f>
        <v>0</v>
      </c>
    </row>
    <row r="10" spans="2:4" ht="15.75" thickBot="1" x14ac:dyDescent="0.3">
      <c r="B10" s="66" t="s">
        <v>42</v>
      </c>
      <c r="C10" s="56"/>
      <c r="D10" s="67">
        <f>D8+D6+D4</f>
        <v>0</v>
      </c>
    </row>
    <row r="11" spans="2:4" ht="15.75" thickBot="1" x14ac:dyDescent="0.3">
      <c r="B11" s="9"/>
      <c r="C11" s="9"/>
      <c r="D11" s="9"/>
    </row>
    <row r="12" spans="2:4" x14ac:dyDescent="0.25">
      <c r="B12" s="64" t="s">
        <v>43</v>
      </c>
      <c r="C12" s="53"/>
      <c r="D12" s="65">
        <f>D9*12</f>
        <v>0</v>
      </c>
    </row>
    <row r="13" spans="2:4" ht="15.75" thickBot="1" x14ac:dyDescent="0.3">
      <c r="B13" s="66" t="s">
        <v>44</v>
      </c>
      <c r="C13" s="56"/>
      <c r="D13" s="67">
        <f>D10*12</f>
        <v>0</v>
      </c>
    </row>
    <row r="14" spans="2:4" ht="15.75" thickBot="1" x14ac:dyDescent="0.3">
      <c r="B14" s="9"/>
      <c r="C14" s="9"/>
      <c r="D14" s="9"/>
    </row>
    <row r="15" spans="2:4" x14ac:dyDescent="0.25">
      <c r="B15" s="64" t="s">
        <v>45</v>
      </c>
      <c r="C15" s="53"/>
      <c r="D15" s="65">
        <f>D9*48</f>
        <v>0</v>
      </c>
    </row>
    <row r="16" spans="2:4" ht="15.75" thickBot="1" x14ac:dyDescent="0.3">
      <c r="B16" s="66" t="s">
        <v>46</v>
      </c>
      <c r="C16" s="56"/>
      <c r="D16" s="67">
        <f>D10*48</f>
        <v>0</v>
      </c>
    </row>
  </sheetData>
  <mergeCells count="12">
    <mergeCell ref="B12:C12"/>
    <mergeCell ref="B13:C13"/>
    <mergeCell ref="B15:C15"/>
    <mergeCell ref="B16:C16"/>
    <mergeCell ref="B10:C10"/>
    <mergeCell ref="B7:C7"/>
    <mergeCell ref="B8:C8"/>
    <mergeCell ref="B3:C3"/>
    <mergeCell ref="B5:C5"/>
    <mergeCell ref="B6:C6"/>
    <mergeCell ref="B4:C4"/>
    <mergeCell ref="B9:C9"/>
  </mergeCells>
  <pageMargins left="0.7" right="0.7" top="0.78740157499999996" bottom="0.78740157499999996" header="0.3" footer="0.3"/>
  <pageSetup paperSize="9" scale="62" fitToHeight="0" orientation="landscape" r:id="rId1"/>
  <headerFooter>
    <oddHeader>&amp;L&amp;"-,Tučné"Příloha C - Výpočet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zoomScaleNormal="100" workbookViewId="0">
      <pane ySplit="1" topLeftCell="A2" activePane="bottomLeft" state="frozen"/>
      <selection pane="bottomLeft" activeCell="F8" sqref="F8"/>
    </sheetView>
  </sheetViews>
  <sheetFormatPr defaultColWidth="9.140625" defaultRowHeight="12.75" x14ac:dyDescent="0.2"/>
  <cols>
    <col min="1" max="1" width="3.5703125" style="9" customWidth="1"/>
    <col min="2" max="2" width="32" style="9" customWidth="1"/>
    <col min="3" max="4" width="14.7109375" style="9" bestFit="1" customWidth="1"/>
    <col min="5" max="5" width="12.42578125" style="9" customWidth="1"/>
    <col min="6" max="9" width="17.140625" style="9" customWidth="1"/>
    <col min="10" max="16384" width="9.140625" style="9"/>
  </cols>
  <sheetData>
    <row r="1" spans="1:9" ht="51" x14ac:dyDescent="0.2">
      <c r="A1" s="31"/>
      <c r="B1" s="12" t="s">
        <v>39</v>
      </c>
      <c r="C1" s="13" t="s">
        <v>5</v>
      </c>
      <c r="D1" s="33" t="s">
        <v>26</v>
      </c>
      <c r="E1" s="33" t="s">
        <v>27</v>
      </c>
      <c r="F1" s="33" t="s">
        <v>7</v>
      </c>
      <c r="G1" s="33" t="s">
        <v>16</v>
      </c>
      <c r="H1" s="33" t="s">
        <v>8</v>
      </c>
      <c r="I1" s="33" t="s">
        <v>17</v>
      </c>
    </row>
    <row r="2" spans="1:9" ht="13.15" x14ac:dyDescent="0.25"/>
    <row r="3" spans="1:9" x14ac:dyDescent="0.2">
      <c r="B3" s="41" t="s">
        <v>6</v>
      </c>
    </row>
    <row r="4" spans="1:9" ht="51" x14ac:dyDescent="0.2">
      <c r="B4" s="12" t="s">
        <v>39</v>
      </c>
      <c r="C4" s="13" t="s">
        <v>5</v>
      </c>
      <c r="D4" s="33" t="s">
        <v>26</v>
      </c>
      <c r="E4" s="33" t="s">
        <v>27</v>
      </c>
      <c r="F4" s="33" t="s">
        <v>7</v>
      </c>
      <c r="G4" s="33" t="s">
        <v>16</v>
      </c>
      <c r="H4" s="33" t="s">
        <v>8</v>
      </c>
      <c r="I4" s="33" t="s">
        <v>17</v>
      </c>
    </row>
    <row r="5" spans="1:9" x14ac:dyDescent="0.2">
      <c r="B5" s="14" t="s">
        <v>2</v>
      </c>
      <c r="C5" s="15">
        <v>4</v>
      </c>
      <c r="D5" s="16"/>
      <c r="E5" s="16"/>
      <c r="F5" s="5"/>
      <c r="G5" s="5"/>
      <c r="H5" s="5"/>
      <c r="I5" s="5"/>
    </row>
    <row r="6" spans="1:9" x14ac:dyDescent="0.2">
      <c r="B6" s="17" t="s">
        <v>20</v>
      </c>
      <c r="C6" s="18">
        <v>2</v>
      </c>
      <c r="D6" s="18">
        <v>16000</v>
      </c>
      <c r="E6" s="18">
        <v>3000</v>
      </c>
      <c r="F6" s="3">
        <v>0</v>
      </c>
      <c r="G6" s="4">
        <f>F6*1.21</f>
        <v>0</v>
      </c>
      <c r="H6" s="6">
        <f>F6*C6</f>
        <v>0</v>
      </c>
      <c r="I6" s="4">
        <f>H6*1.21</f>
        <v>0</v>
      </c>
    </row>
    <row r="7" spans="1:9" x14ac:dyDescent="0.2">
      <c r="B7" s="17" t="s">
        <v>21</v>
      </c>
      <c r="C7" s="18">
        <v>2</v>
      </c>
      <c r="D7" s="18">
        <v>16000</v>
      </c>
      <c r="E7" s="18">
        <v>4000</v>
      </c>
      <c r="F7" s="3">
        <v>0</v>
      </c>
      <c r="G7" s="4">
        <f>F7*1.21</f>
        <v>0</v>
      </c>
      <c r="H7" s="6">
        <f>F7*C7</f>
        <v>0</v>
      </c>
      <c r="I7" s="4">
        <f>H7*1.21</f>
        <v>0</v>
      </c>
    </row>
    <row r="8" spans="1:9" x14ac:dyDescent="0.2">
      <c r="B8" s="14" t="s">
        <v>1</v>
      </c>
      <c r="C8" s="15">
        <v>8</v>
      </c>
      <c r="D8" s="16"/>
      <c r="E8" s="16"/>
      <c r="F8" s="6"/>
      <c r="G8" s="6"/>
      <c r="H8" s="6"/>
      <c r="I8" s="6"/>
    </row>
    <row r="9" spans="1:9" x14ac:dyDescent="0.2">
      <c r="B9" s="17" t="s">
        <v>22</v>
      </c>
      <c r="C9" s="18">
        <v>1</v>
      </c>
      <c r="D9" s="18">
        <v>3000</v>
      </c>
      <c r="E9" s="18">
        <v>0</v>
      </c>
      <c r="F9" s="3">
        <v>0</v>
      </c>
      <c r="G9" s="4">
        <f t="shared" ref="G9:G10" si="0">F9*1.21</f>
        <v>0</v>
      </c>
      <c r="H9" s="6">
        <f>F9*C9</f>
        <v>0</v>
      </c>
      <c r="I9" s="4">
        <f t="shared" ref="I9:I10" si="1">H9*1.21</f>
        <v>0</v>
      </c>
    </row>
    <row r="10" spans="1:9" x14ac:dyDescent="0.2">
      <c r="B10" s="17" t="s">
        <v>23</v>
      </c>
      <c r="C10" s="18">
        <v>7</v>
      </c>
      <c r="D10" s="18">
        <v>14000</v>
      </c>
      <c r="E10" s="18">
        <v>3500</v>
      </c>
      <c r="F10" s="3">
        <v>0</v>
      </c>
      <c r="G10" s="4">
        <f t="shared" si="0"/>
        <v>0</v>
      </c>
      <c r="H10" s="6">
        <f>F10*C10</f>
        <v>0</v>
      </c>
      <c r="I10" s="4">
        <f t="shared" si="1"/>
        <v>0</v>
      </c>
    </row>
    <row r="11" spans="1:9" x14ac:dyDescent="0.2">
      <c r="B11" s="14" t="s">
        <v>0</v>
      </c>
      <c r="C11" s="15">
        <v>8</v>
      </c>
      <c r="D11" s="16"/>
      <c r="E11" s="16"/>
      <c r="F11" s="6"/>
      <c r="G11" s="6"/>
      <c r="H11" s="6"/>
      <c r="I11" s="6"/>
    </row>
    <row r="12" spans="1:9" x14ac:dyDescent="0.2">
      <c r="B12" s="17" t="s">
        <v>24</v>
      </c>
      <c r="C12" s="18">
        <v>2</v>
      </c>
      <c r="D12" s="18">
        <v>3000</v>
      </c>
      <c r="E12" s="18">
        <v>0</v>
      </c>
      <c r="F12" s="3">
        <v>0</v>
      </c>
      <c r="G12" s="4">
        <f>F12*1.21</f>
        <v>0</v>
      </c>
      <c r="H12" s="6">
        <f>F12*C12</f>
        <v>0</v>
      </c>
      <c r="I12" s="4">
        <f t="shared" ref="I12:I13" si="2">H12*1.21</f>
        <v>0</v>
      </c>
    </row>
    <row r="13" spans="1:9" x14ac:dyDescent="0.2">
      <c r="B13" s="17" t="s">
        <v>25</v>
      </c>
      <c r="C13" s="18">
        <v>6</v>
      </c>
      <c r="D13" s="18">
        <v>9000</v>
      </c>
      <c r="E13" s="18">
        <v>3000</v>
      </c>
      <c r="F13" s="3">
        <v>0</v>
      </c>
      <c r="G13" s="4">
        <f t="shared" ref="G13" si="3">F13*1.21</f>
        <v>0</v>
      </c>
      <c r="H13" s="6">
        <f>F13*C13</f>
        <v>0</v>
      </c>
      <c r="I13" s="4">
        <f t="shared" si="2"/>
        <v>0</v>
      </c>
    </row>
    <row r="14" spans="1:9" ht="13.15" x14ac:dyDescent="0.25">
      <c r="B14" s="11"/>
    </row>
    <row r="15" spans="1:9" x14ac:dyDescent="0.2">
      <c r="B15" s="41" t="s">
        <v>9</v>
      </c>
      <c r="C15" s="10"/>
      <c r="D15" s="10"/>
      <c r="E15" s="10"/>
    </row>
    <row r="16" spans="1:9" ht="51" x14ac:dyDescent="0.2">
      <c r="B16" s="12" t="s">
        <v>39</v>
      </c>
      <c r="C16" s="13" t="s">
        <v>5</v>
      </c>
      <c r="D16" s="33" t="s">
        <v>26</v>
      </c>
      <c r="E16" s="33" t="s">
        <v>27</v>
      </c>
      <c r="F16" s="33" t="s">
        <v>7</v>
      </c>
      <c r="G16" s="33" t="s">
        <v>16</v>
      </c>
      <c r="H16" s="33" t="s">
        <v>8</v>
      </c>
      <c r="I16" s="33" t="s">
        <v>17</v>
      </c>
    </row>
    <row r="17" spans="2:9" x14ac:dyDescent="0.2">
      <c r="B17" s="14" t="s">
        <v>2</v>
      </c>
      <c r="C17" s="15">
        <v>2</v>
      </c>
      <c r="D17" s="16"/>
      <c r="E17" s="16"/>
      <c r="F17" s="5"/>
      <c r="G17" s="5"/>
      <c r="H17" s="5"/>
      <c r="I17" s="5"/>
    </row>
    <row r="18" spans="2:9" x14ac:dyDescent="0.2">
      <c r="B18" s="17" t="s">
        <v>20</v>
      </c>
      <c r="C18" s="18">
        <v>0</v>
      </c>
      <c r="D18" s="18">
        <v>0</v>
      </c>
      <c r="E18" s="18">
        <v>0</v>
      </c>
      <c r="F18" s="3">
        <v>0</v>
      </c>
      <c r="G18" s="4">
        <f>F18*1.21</f>
        <v>0</v>
      </c>
      <c r="H18" s="6">
        <f>F18*C18</f>
        <v>0</v>
      </c>
      <c r="I18" s="4">
        <f>H18*1.21</f>
        <v>0</v>
      </c>
    </row>
    <row r="19" spans="2:9" x14ac:dyDescent="0.2">
      <c r="B19" s="17" t="s">
        <v>21</v>
      </c>
      <c r="C19" s="18">
        <v>2</v>
      </c>
      <c r="D19" s="18">
        <v>14000</v>
      </c>
      <c r="E19" s="18">
        <v>3000</v>
      </c>
      <c r="F19" s="3">
        <v>0</v>
      </c>
      <c r="G19" s="4">
        <f>F19*1.21</f>
        <v>0</v>
      </c>
      <c r="H19" s="6">
        <f>F19*C19</f>
        <v>0</v>
      </c>
      <c r="I19" s="4">
        <f>H19*1.21</f>
        <v>0</v>
      </c>
    </row>
    <row r="20" spans="2:9" x14ac:dyDescent="0.2">
      <c r="B20" s="14" t="s">
        <v>1</v>
      </c>
      <c r="C20" s="15">
        <v>3</v>
      </c>
      <c r="D20" s="16"/>
      <c r="E20" s="16"/>
      <c r="F20" s="6"/>
      <c r="G20" s="6"/>
      <c r="H20" s="6"/>
      <c r="I20" s="6"/>
    </row>
    <row r="21" spans="2:9" x14ac:dyDescent="0.2">
      <c r="B21" s="17" t="s">
        <v>22</v>
      </c>
      <c r="C21" s="18">
        <v>0</v>
      </c>
      <c r="D21" s="18">
        <v>0</v>
      </c>
      <c r="E21" s="18">
        <v>0</v>
      </c>
      <c r="F21" s="3">
        <v>0</v>
      </c>
      <c r="G21" s="4">
        <f t="shared" ref="G21:G22" si="4">F21*1.21</f>
        <v>0</v>
      </c>
      <c r="H21" s="6">
        <f>F21*C21</f>
        <v>0</v>
      </c>
      <c r="I21" s="4">
        <f t="shared" ref="I21:I22" si="5">H21*1.21</f>
        <v>0</v>
      </c>
    </row>
    <row r="22" spans="2:9" x14ac:dyDescent="0.2">
      <c r="B22" s="17" t="s">
        <v>23</v>
      </c>
      <c r="C22" s="18">
        <v>3</v>
      </c>
      <c r="D22" s="18">
        <v>6000</v>
      </c>
      <c r="E22" s="18">
        <v>1500</v>
      </c>
      <c r="F22" s="3">
        <v>0</v>
      </c>
      <c r="G22" s="4">
        <f t="shared" si="4"/>
        <v>0</v>
      </c>
      <c r="H22" s="6">
        <f>F22*C22</f>
        <v>0</v>
      </c>
      <c r="I22" s="4">
        <f t="shared" si="5"/>
        <v>0</v>
      </c>
    </row>
    <row r="23" spans="2:9" x14ac:dyDescent="0.2">
      <c r="B23" s="14" t="s">
        <v>0</v>
      </c>
      <c r="C23" s="15">
        <v>12</v>
      </c>
      <c r="D23" s="16"/>
      <c r="E23" s="16"/>
      <c r="F23" s="6"/>
      <c r="G23" s="6"/>
      <c r="H23" s="6"/>
      <c r="I23" s="6"/>
    </row>
    <row r="24" spans="2:9" x14ac:dyDescent="0.2">
      <c r="B24" s="17" t="s">
        <v>24</v>
      </c>
      <c r="C24" s="18">
        <v>3</v>
      </c>
      <c r="D24" s="18">
        <v>4500</v>
      </c>
      <c r="E24" s="18">
        <v>0</v>
      </c>
      <c r="F24" s="3">
        <v>0</v>
      </c>
      <c r="G24" s="4">
        <f t="shared" ref="G24:G25" si="6">F24*1.21</f>
        <v>0</v>
      </c>
      <c r="H24" s="6">
        <f>F24*C24</f>
        <v>0</v>
      </c>
      <c r="I24" s="4">
        <f t="shared" ref="I24:I25" si="7">H24*1.21</f>
        <v>0</v>
      </c>
    </row>
    <row r="25" spans="2:9" x14ac:dyDescent="0.2">
      <c r="B25" s="17" t="s">
        <v>25</v>
      </c>
      <c r="C25" s="18">
        <v>9</v>
      </c>
      <c r="D25" s="18">
        <v>13000</v>
      </c>
      <c r="E25" s="18">
        <v>4500</v>
      </c>
      <c r="F25" s="3">
        <v>0</v>
      </c>
      <c r="G25" s="4">
        <f t="shared" si="6"/>
        <v>0</v>
      </c>
      <c r="H25" s="6">
        <f>F25*C25</f>
        <v>0</v>
      </c>
      <c r="I25" s="4">
        <f t="shared" si="7"/>
        <v>0</v>
      </c>
    </row>
    <row r="26" spans="2:9" ht="13.15" x14ac:dyDescent="0.25">
      <c r="B26" s="19"/>
      <c r="C26" s="10"/>
      <c r="D26" s="10"/>
      <c r="E26" s="10"/>
    </row>
    <row r="27" spans="2:9" x14ac:dyDescent="0.2">
      <c r="B27" s="41" t="s">
        <v>10</v>
      </c>
      <c r="C27" s="10"/>
      <c r="D27" s="10"/>
      <c r="E27" s="10"/>
    </row>
    <row r="28" spans="2:9" ht="51" x14ac:dyDescent="0.2">
      <c r="B28" s="12" t="s">
        <v>39</v>
      </c>
      <c r="C28" s="13" t="s">
        <v>5</v>
      </c>
      <c r="D28" s="33" t="s">
        <v>26</v>
      </c>
      <c r="E28" s="33" t="s">
        <v>27</v>
      </c>
      <c r="F28" s="33" t="s">
        <v>7</v>
      </c>
      <c r="G28" s="33" t="s">
        <v>16</v>
      </c>
      <c r="H28" s="33" t="s">
        <v>8</v>
      </c>
      <c r="I28" s="33" t="s">
        <v>17</v>
      </c>
    </row>
    <row r="29" spans="2:9" x14ac:dyDescent="0.2">
      <c r="B29" s="14" t="s">
        <v>2</v>
      </c>
      <c r="C29" s="15">
        <v>2</v>
      </c>
      <c r="D29" s="16"/>
      <c r="E29" s="16"/>
      <c r="F29" s="5"/>
      <c r="G29" s="5"/>
      <c r="H29" s="5"/>
      <c r="I29" s="5"/>
    </row>
    <row r="30" spans="2:9" x14ac:dyDescent="0.2">
      <c r="B30" s="17" t="s">
        <v>20</v>
      </c>
      <c r="C30" s="18">
        <v>1</v>
      </c>
      <c r="D30" s="18">
        <v>6000</v>
      </c>
      <c r="E30" s="18">
        <v>2000</v>
      </c>
      <c r="F30" s="3">
        <v>0</v>
      </c>
      <c r="G30" s="4">
        <f>F30*1.21</f>
        <v>0</v>
      </c>
      <c r="H30" s="6">
        <f>F30*C30</f>
        <v>0</v>
      </c>
      <c r="I30" s="4">
        <f>H30*1.21</f>
        <v>0</v>
      </c>
    </row>
    <row r="31" spans="2:9" x14ac:dyDescent="0.2">
      <c r="B31" s="17" t="s">
        <v>21</v>
      </c>
      <c r="C31" s="18">
        <v>1</v>
      </c>
      <c r="D31" s="18">
        <v>7000</v>
      </c>
      <c r="E31" s="18">
        <v>1500</v>
      </c>
      <c r="F31" s="3">
        <v>0</v>
      </c>
      <c r="G31" s="4">
        <f>F31*1.21</f>
        <v>0</v>
      </c>
      <c r="H31" s="6">
        <f>F31*C31</f>
        <v>0</v>
      </c>
      <c r="I31" s="4">
        <f>H31*1.21</f>
        <v>0</v>
      </c>
    </row>
    <row r="32" spans="2:9" x14ac:dyDescent="0.2">
      <c r="B32" s="14" t="s">
        <v>1</v>
      </c>
      <c r="C32" s="15">
        <v>3</v>
      </c>
      <c r="D32" s="16"/>
      <c r="E32" s="16"/>
      <c r="F32" s="6"/>
      <c r="G32" s="6"/>
      <c r="H32" s="6"/>
      <c r="I32" s="6"/>
    </row>
    <row r="33" spans="2:9" x14ac:dyDescent="0.2">
      <c r="B33" s="17" t="s">
        <v>22</v>
      </c>
      <c r="C33" s="18">
        <v>0</v>
      </c>
      <c r="D33" s="18">
        <v>0</v>
      </c>
      <c r="E33" s="18">
        <v>0</v>
      </c>
      <c r="F33" s="3">
        <v>0</v>
      </c>
      <c r="G33" s="4">
        <f t="shared" ref="G33:G34" si="8">F33*1.21</f>
        <v>0</v>
      </c>
      <c r="H33" s="6">
        <f>F33*C33</f>
        <v>0</v>
      </c>
      <c r="I33" s="4">
        <f t="shared" ref="I33:I34" si="9">H33*1.21</f>
        <v>0</v>
      </c>
    </row>
    <row r="34" spans="2:9" x14ac:dyDescent="0.2">
      <c r="B34" s="17" t="s">
        <v>23</v>
      </c>
      <c r="C34" s="18">
        <v>3</v>
      </c>
      <c r="D34" s="18">
        <v>6000</v>
      </c>
      <c r="E34" s="18">
        <v>1500</v>
      </c>
      <c r="F34" s="3">
        <v>0</v>
      </c>
      <c r="G34" s="4">
        <f t="shared" si="8"/>
        <v>0</v>
      </c>
      <c r="H34" s="6">
        <f>F34*C34</f>
        <v>0</v>
      </c>
      <c r="I34" s="4">
        <f t="shared" si="9"/>
        <v>0</v>
      </c>
    </row>
    <row r="35" spans="2:9" x14ac:dyDescent="0.2">
      <c r="B35" s="14" t="s">
        <v>0</v>
      </c>
      <c r="C35" s="15">
        <v>12</v>
      </c>
      <c r="D35" s="16"/>
      <c r="E35" s="16"/>
      <c r="F35" s="6"/>
      <c r="G35" s="6"/>
      <c r="H35" s="6"/>
      <c r="I35" s="6"/>
    </row>
    <row r="36" spans="2:9" x14ac:dyDescent="0.2">
      <c r="B36" s="17" t="s">
        <v>24</v>
      </c>
      <c r="C36" s="18">
        <v>3</v>
      </c>
      <c r="D36" s="18">
        <v>4500</v>
      </c>
      <c r="E36" s="18">
        <v>0</v>
      </c>
      <c r="F36" s="3">
        <v>0</v>
      </c>
      <c r="G36" s="4">
        <f t="shared" ref="G36:G37" si="10">F36*1.21</f>
        <v>0</v>
      </c>
      <c r="H36" s="6">
        <f>F36*C36</f>
        <v>0</v>
      </c>
      <c r="I36" s="4">
        <f t="shared" ref="I36:I37" si="11">H36*1.21</f>
        <v>0</v>
      </c>
    </row>
    <row r="37" spans="2:9" x14ac:dyDescent="0.2">
      <c r="B37" s="17" t="s">
        <v>25</v>
      </c>
      <c r="C37" s="18">
        <v>9</v>
      </c>
      <c r="D37" s="18">
        <v>13500</v>
      </c>
      <c r="E37" s="18">
        <v>4500</v>
      </c>
      <c r="F37" s="3">
        <v>0</v>
      </c>
      <c r="G37" s="4">
        <f t="shared" si="10"/>
        <v>0</v>
      </c>
      <c r="H37" s="6">
        <f>F37*C37</f>
        <v>0</v>
      </c>
      <c r="I37" s="4">
        <f t="shared" si="11"/>
        <v>0</v>
      </c>
    </row>
    <row r="38" spans="2:9" x14ac:dyDescent="0.2">
      <c r="B38" s="19"/>
      <c r="C38" s="10"/>
      <c r="D38" s="10"/>
      <c r="E38" s="10"/>
    </row>
    <row r="39" spans="2:9" x14ac:dyDescent="0.2">
      <c r="B39" s="41" t="s">
        <v>40</v>
      </c>
      <c r="C39" s="10"/>
      <c r="D39" s="10"/>
      <c r="E39" s="10"/>
    </row>
    <row r="40" spans="2:9" ht="51" x14ac:dyDescent="0.2">
      <c r="B40" s="12" t="s">
        <v>39</v>
      </c>
      <c r="C40" s="13" t="s">
        <v>5</v>
      </c>
      <c r="D40" s="33" t="s">
        <v>26</v>
      </c>
      <c r="E40" s="33" t="s">
        <v>27</v>
      </c>
      <c r="F40" s="33" t="s">
        <v>7</v>
      </c>
      <c r="G40" s="33" t="s">
        <v>16</v>
      </c>
      <c r="H40" s="33" t="s">
        <v>8</v>
      </c>
      <c r="I40" s="33" t="s">
        <v>17</v>
      </c>
    </row>
    <row r="41" spans="2:9" x14ac:dyDescent="0.2">
      <c r="B41" s="14" t="s">
        <v>2</v>
      </c>
      <c r="C41" s="15">
        <v>2</v>
      </c>
      <c r="D41" s="16"/>
      <c r="E41" s="16"/>
      <c r="F41" s="5"/>
      <c r="G41" s="5"/>
      <c r="H41" s="5"/>
      <c r="I41" s="5"/>
    </row>
    <row r="42" spans="2:9" x14ac:dyDescent="0.2">
      <c r="B42" s="17" t="s">
        <v>20</v>
      </c>
      <c r="C42" s="18">
        <v>1</v>
      </c>
      <c r="D42" s="18">
        <v>6000</v>
      </c>
      <c r="E42" s="18">
        <v>2000</v>
      </c>
      <c r="F42" s="3">
        <v>0</v>
      </c>
      <c r="G42" s="4">
        <f>F42*1.21</f>
        <v>0</v>
      </c>
      <c r="H42" s="6">
        <f>F42*C42</f>
        <v>0</v>
      </c>
      <c r="I42" s="4">
        <f>H42*1.21</f>
        <v>0</v>
      </c>
    </row>
    <row r="43" spans="2:9" x14ac:dyDescent="0.2">
      <c r="B43" s="17" t="s">
        <v>21</v>
      </c>
      <c r="C43" s="18">
        <v>1</v>
      </c>
      <c r="D43" s="18">
        <v>7000</v>
      </c>
      <c r="E43" s="18">
        <v>1500</v>
      </c>
      <c r="F43" s="3">
        <v>0</v>
      </c>
      <c r="G43" s="4">
        <f>F43*1.21</f>
        <v>0</v>
      </c>
      <c r="H43" s="6">
        <f>F43*C43</f>
        <v>0</v>
      </c>
      <c r="I43" s="4">
        <f>H43*1.21</f>
        <v>0</v>
      </c>
    </row>
    <row r="44" spans="2:9" x14ac:dyDescent="0.2">
      <c r="B44" s="14" t="s">
        <v>1</v>
      </c>
      <c r="C44" s="15">
        <v>3</v>
      </c>
      <c r="D44" s="16"/>
      <c r="E44" s="16"/>
      <c r="F44" s="6"/>
      <c r="G44" s="6"/>
      <c r="H44" s="6"/>
      <c r="I44" s="6"/>
    </row>
    <row r="45" spans="2:9" x14ac:dyDescent="0.2">
      <c r="B45" s="17" t="s">
        <v>22</v>
      </c>
      <c r="C45" s="18">
        <v>0</v>
      </c>
      <c r="D45" s="18">
        <v>0</v>
      </c>
      <c r="E45" s="18">
        <v>0</v>
      </c>
      <c r="F45" s="3">
        <v>0</v>
      </c>
      <c r="G45" s="4">
        <f t="shared" ref="G45:G46" si="12">F45*1.21</f>
        <v>0</v>
      </c>
      <c r="H45" s="6">
        <f>F45*C45</f>
        <v>0</v>
      </c>
      <c r="I45" s="4">
        <f t="shared" ref="I45:I46" si="13">H45*1.21</f>
        <v>0</v>
      </c>
    </row>
    <row r="46" spans="2:9" x14ac:dyDescent="0.2">
      <c r="B46" s="17" t="s">
        <v>23</v>
      </c>
      <c r="C46" s="18">
        <v>3</v>
      </c>
      <c r="D46" s="18">
        <v>6000</v>
      </c>
      <c r="E46" s="18">
        <v>1500</v>
      </c>
      <c r="F46" s="3">
        <v>0</v>
      </c>
      <c r="G46" s="4">
        <f t="shared" si="12"/>
        <v>0</v>
      </c>
      <c r="H46" s="6">
        <f>F46*C46</f>
        <v>0</v>
      </c>
      <c r="I46" s="4">
        <f t="shared" si="13"/>
        <v>0</v>
      </c>
    </row>
    <row r="47" spans="2:9" x14ac:dyDescent="0.2">
      <c r="B47" s="14" t="s">
        <v>0</v>
      </c>
      <c r="C47" s="15">
        <v>12</v>
      </c>
      <c r="D47" s="16"/>
      <c r="E47" s="16"/>
      <c r="F47" s="6"/>
      <c r="G47" s="6"/>
      <c r="H47" s="6"/>
      <c r="I47" s="6"/>
    </row>
    <row r="48" spans="2:9" x14ac:dyDescent="0.2">
      <c r="B48" s="17" t="s">
        <v>24</v>
      </c>
      <c r="C48" s="18">
        <v>3</v>
      </c>
      <c r="D48" s="18">
        <v>5000</v>
      </c>
      <c r="E48" s="18">
        <v>0</v>
      </c>
      <c r="F48" s="3">
        <v>0</v>
      </c>
      <c r="G48" s="4">
        <f t="shared" ref="G48:G49" si="14">F48*1.21</f>
        <v>0</v>
      </c>
      <c r="H48" s="6">
        <f>F48*C48</f>
        <v>0</v>
      </c>
      <c r="I48" s="4">
        <f t="shared" ref="I48:I49" si="15">H48*1.21</f>
        <v>0</v>
      </c>
    </row>
    <row r="49" spans="2:9" x14ac:dyDescent="0.2">
      <c r="B49" s="17" t="s">
        <v>25</v>
      </c>
      <c r="C49" s="18">
        <v>9</v>
      </c>
      <c r="D49" s="18">
        <v>13500</v>
      </c>
      <c r="E49" s="18">
        <v>4500</v>
      </c>
      <c r="F49" s="3">
        <v>0</v>
      </c>
      <c r="G49" s="4">
        <f t="shared" si="14"/>
        <v>0</v>
      </c>
      <c r="H49" s="6">
        <f>F49*C49</f>
        <v>0</v>
      </c>
      <c r="I49" s="4">
        <f t="shared" si="15"/>
        <v>0</v>
      </c>
    </row>
    <row r="50" spans="2:9" x14ac:dyDescent="0.2">
      <c r="B50" s="19"/>
      <c r="C50" s="10"/>
      <c r="D50" s="10"/>
      <c r="E50" s="10"/>
    </row>
    <row r="51" spans="2:9" x14ac:dyDescent="0.2">
      <c r="B51" s="41" t="s">
        <v>11</v>
      </c>
      <c r="C51" s="10"/>
      <c r="D51" s="10"/>
      <c r="E51" s="10"/>
    </row>
    <row r="52" spans="2:9" ht="51" x14ac:dyDescent="0.2">
      <c r="B52" s="12" t="s">
        <v>39</v>
      </c>
      <c r="C52" s="13" t="s">
        <v>5</v>
      </c>
      <c r="D52" s="33" t="s">
        <v>26</v>
      </c>
      <c r="E52" s="33" t="s">
        <v>27</v>
      </c>
      <c r="F52" s="33" t="s">
        <v>7</v>
      </c>
      <c r="G52" s="33" t="s">
        <v>16</v>
      </c>
      <c r="H52" s="33" t="s">
        <v>8</v>
      </c>
      <c r="I52" s="33" t="s">
        <v>17</v>
      </c>
    </row>
    <row r="53" spans="2:9" x14ac:dyDescent="0.2">
      <c r="B53" s="14" t="s">
        <v>2</v>
      </c>
      <c r="C53" s="15">
        <v>4</v>
      </c>
      <c r="D53" s="18"/>
      <c r="E53" s="18"/>
      <c r="F53" s="2"/>
      <c r="G53" s="2"/>
      <c r="H53" s="2"/>
      <c r="I53" s="2"/>
    </row>
    <row r="54" spans="2:9" x14ac:dyDescent="0.2">
      <c r="B54" s="17" t="s">
        <v>20</v>
      </c>
      <c r="C54" s="18">
        <v>3</v>
      </c>
      <c r="D54" s="18">
        <v>15000</v>
      </c>
      <c r="E54" s="18">
        <v>6000</v>
      </c>
      <c r="F54" s="3">
        <v>0</v>
      </c>
      <c r="G54" s="4">
        <f>F54*1.21</f>
        <v>0</v>
      </c>
      <c r="H54" s="6">
        <f>F54*C54</f>
        <v>0</v>
      </c>
      <c r="I54" s="4">
        <f>H54*1.21</f>
        <v>0</v>
      </c>
    </row>
    <row r="55" spans="2:9" x14ac:dyDescent="0.2">
      <c r="B55" s="17" t="s">
        <v>21</v>
      </c>
      <c r="C55" s="18">
        <v>1</v>
      </c>
      <c r="D55" s="18">
        <v>7000</v>
      </c>
      <c r="E55" s="18">
        <v>1500</v>
      </c>
      <c r="F55" s="3">
        <v>0</v>
      </c>
      <c r="G55" s="4">
        <f>F55*1.21</f>
        <v>0</v>
      </c>
      <c r="H55" s="6">
        <f>F55*C55</f>
        <v>0</v>
      </c>
      <c r="I55" s="4">
        <f>H55*1.21</f>
        <v>0</v>
      </c>
    </row>
    <row r="56" spans="2:9" x14ac:dyDescent="0.2">
      <c r="B56" s="14" t="s">
        <v>1</v>
      </c>
      <c r="C56" s="15">
        <v>1</v>
      </c>
      <c r="D56" s="16"/>
      <c r="E56" s="16"/>
      <c r="F56" s="6"/>
      <c r="G56" s="6"/>
      <c r="H56" s="6"/>
      <c r="I56" s="6"/>
    </row>
    <row r="57" spans="2:9" x14ac:dyDescent="0.2">
      <c r="B57" s="17" t="s">
        <v>22</v>
      </c>
      <c r="C57" s="18">
        <v>0</v>
      </c>
      <c r="D57" s="18">
        <v>0</v>
      </c>
      <c r="E57" s="18">
        <v>0</v>
      </c>
      <c r="F57" s="3">
        <v>0</v>
      </c>
      <c r="G57" s="4">
        <f t="shared" ref="G57:G58" si="16">F57*1.21</f>
        <v>0</v>
      </c>
      <c r="H57" s="6">
        <f>F57*C57</f>
        <v>0</v>
      </c>
      <c r="I57" s="4">
        <f t="shared" ref="I57:I58" si="17">H57*1.21</f>
        <v>0</v>
      </c>
    </row>
    <row r="58" spans="2:9" x14ac:dyDescent="0.2">
      <c r="B58" s="17" t="s">
        <v>23</v>
      </c>
      <c r="C58" s="18">
        <v>1</v>
      </c>
      <c r="D58" s="18">
        <v>2000</v>
      </c>
      <c r="E58" s="18">
        <v>500</v>
      </c>
      <c r="F58" s="3">
        <v>0</v>
      </c>
      <c r="G58" s="4">
        <f t="shared" si="16"/>
        <v>0</v>
      </c>
      <c r="H58" s="6">
        <f>F58*C58</f>
        <v>0</v>
      </c>
      <c r="I58" s="4">
        <f t="shared" si="17"/>
        <v>0</v>
      </c>
    </row>
    <row r="59" spans="2:9" x14ac:dyDescent="0.2">
      <c r="B59" s="14" t="s">
        <v>0</v>
      </c>
      <c r="C59" s="15">
        <v>7</v>
      </c>
      <c r="D59" s="16"/>
      <c r="E59" s="16"/>
      <c r="F59" s="6"/>
      <c r="G59" s="6"/>
      <c r="H59" s="6"/>
      <c r="I59" s="6"/>
    </row>
    <row r="60" spans="2:9" x14ac:dyDescent="0.2">
      <c r="B60" s="17" t="s">
        <v>24</v>
      </c>
      <c r="C60" s="18">
        <v>2</v>
      </c>
      <c r="D60" s="18">
        <v>3000</v>
      </c>
      <c r="E60" s="18"/>
      <c r="F60" s="3">
        <v>0</v>
      </c>
      <c r="G60" s="4">
        <f t="shared" ref="G60:G61" si="18">F60*1.21</f>
        <v>0</v>
      </c>
      <c r="H60" s="6">
        <f>F60*C60</f>
        <v>0</v>
      </c>
      <c r="I60" s="4">
        <f t="shared" ref="I60:I61" si="19">H60*1.21</f>
        <v>0</v>
      </c>
    </row>
    <row r="61" spans="2:9" x14ac:dyDescent="0.2">
      <c r="B61" s="17" t="s">
        <v>25</v>
      </c>
      <c r="C61" s="18">
        <v>5</v>
      </c>
      <c r="D61" s="18">
        <v>7500</v>
      </c>
      <c r="E61" s="18">
        <v>2500</v>
      </c>
      <c r="F61" s="3">
        <v>0</v>
      </c>
      <c r="G61" s="4">
        <f t="shared" si="18"/>
        <v>0</v>
      </c>
      <c r="H61" s="6">
        <f>F61*C61</f>
        <v>0</v>
      </c>
      <c r="I61" s="4">
        <f t="shared" si="19"/>
        <v>0</v>
      </c>
    </row>
    <row r="62" spans="2:9" x14ac:dyDescent="0.2">
      <c r="B62" s="19"/>
      <c r="C62" s="10"/>
      <c r="D62" s="10"/>
      <c r="E62" s="10"/>
    </row>
    <row r="63" spans="2:9" x14ac:dyDescent="0.2">
      <c r="B63" s="41" t="s">
        <v>12</v>
      </c>
      <c r="C63" s="10"/>
      <c r="D63" s="10"/>
      <c r="E63" s="10"/>
    </row>
    <row r="64" spans="2:9" ht="51" x14ac:dyDescent="0.2">
      <c r="B64" s="12" t="s">
        <v>39</v>
      </c>
      <c r="C64" s="13" t="s">
        <v>5</v>
      </c>
      <c r="D64" s="33" t="s">
        <v>26</v>
      </c>
      <c r="E64" s="33" t="s">
        <v>27</v>
      </c>
      <c r="F64" s="33" t="s">
        <v>7</v>
      </c>
      <c r="G64" s="33" t="s">
        <v>16</v>
      </c>
      <c r="H64" s="33" t="s">
        <v>8</v>
      </c>
      <c r="I64" s="33" t="s">
        <v>17</v>
      </c>
    </row>
    <row r="65" spans="2:9" x14ac:dyDescent="0.2">
      <c r="B65" s="14" t="s">
        <v>2</v>
      </c>
      <c r="C65" s="15">
        <v>2</v>
      </c>
      <c r="D65" s="16"/>
      <c r="E65" s="16"/>
      <c r="F65" s="6"/>
      <c r="G65" s="6"/>
      <c r="H65" s="6"/>
      <c r="I65" s="6"/>
    </row>
    <row r="66" spans="2:9" x14ac:dyDescent="0.2">
      <c r="B66" s="17" t="s">
        <v>20</v>
      </c>
      <c r="C66" s="18">
        <v>1</v>
      </c>
      <c r="D66" s="18">
        <v>7000</v>
      </c>
      <c r="E66" s="18">
        <v>2000</v>
      </c>
      <c r="F66" s="3">
        <v>0</v>
      </c>
      <c r="G66" s="4">
        <f>F66*1.21</f>
        <v>0</v>
      </c>
      <c r="H66" s="6">
        <f>F66*C66</f>
        <v>0</v>
      </c>
      <c r="I66" s="4">
        <f>H66*1.21</f>
        <v>0</v>
      </c>
    </row>
    <row r="67" spans="2:9" x14ac:dyDescent="0.2">
      <c r="B67" s="17" t="s">
        <v>21</v>
      </c>
      <c r="C67" s="18">
        <v>1</v>
      </c>
      <c r="D67" s="18">
        <v>7000</v>
      </c>
      <c r="E67" s="18">
        <v>1500</v>
      </c>
      <c r="F67" s="3">
        <v>0</v>
      </c>
      <c r="G67" s="4">
        <f>F67*1.21</f>
        <v>0</v>
      </c>
      <c r="H67" s="6">
        <f>F67*C67</f>
        <v>0</v>
      </c>
      <c r="I67" s="4">
        <f>H67*1.21</f>
        <v>0</v>
      </c>
    </row>
    <row r="68" spans="2:9" x14ac:dyDescent="0.2">
      <c r="B68" s="14" t="s">
        <v>1</v>
      </c>
      <c r="C68" s="15">
        <v>1</v>
      </c>
      <c r="D68" s="16"/>
      <c r="E68" s="16"/>
      <c r="F68" s="6"/>
      <c r="G68" s="6"/>
      <c r="H68" s="6"/>
      <c r="I68" s="6"/>
    </row>
    <row r="69" spans="2:9" x14ac:dyDescent="0.2">
      <c r="B69" s="17" t="s">
        <v>22</v>
      </c>
      <c r="C69" s="18">
        <v>0</v>
      </c>
      <c r="D69" s="18">
        <v>0</v>
      </c>
      <c r="E69" s="18">
        <v>0</v>
      </c>
      <c r="F69" s="3">
        <v>0</v>
      </c>
      <c r="G69" s="4">
        <f t="shared" ref="G69:G70" si="20">F69*1.21</f>
        <v>0</v>
      </c>
      <c r="H69" s="6">
        <f>F69*C69</f>
        <v>0</v>
      </c>
      <c r="I69" s="4">
        <f t="shared" ref="I69:I70" si="21">H69*1.21</f>
        <v>0</v>
      </c>
    </row>
    <row r="70" spans="2:9" x14ac:dyDescent="0.2">
      <c r="B70" s="17" t="s">
        <v>23</v>
      </c>
      <c r="C70" s="18">
        <v>1</v>
      </c>
      <c r="D70" s="18">
        <v>2000</v>
      </c>
      <c r="E70" s="18">
        <v>500</v>
      </c>
      <c r="F70" s="3">
        <v>0</v>
      </c>
      <c r="G70" s="4">
        <f t="shared" si="20"/>
        <v>0</v>
      </c>
      <c r="H70" s="6">
        <f>F70*C70</f>
        <v>0</v>
      </c>
      <c r="I70" s="4">
        <f t="shared" si="21"/>
        <v>0</v>
      </c>
    </row>
    <row r="71" spans="2:9" x14ac:dyDescent="0.2">
      <c r="B71" s="14" t="s">
        <v>0</v>
      </c>
      <c r="C71" s="15">
        <v>7</v>
      </c>
      <c r="D71" s="16"/>
      <c r="E71" s="16"/>
      <c r="F71" s="6"/>
      <c r="G71" s="6"/>
      <c r="H71" s="6"/>
      <c r="I71" s="6"/>
    </row>
    <row r="72" spans="2:9" x14ac:dyDescent="0.2">
      <c r="B72" s="17" t="s">
        <v>24</v>
      </c>
      <c r="C72" s="18">
        <v>2</v>
      </c>
      <c r="D72" s="18">
        <v>3000</v>
      </c>
      <c r="E72" s="18">
        <v>0</v>
      </c>
      <c r="F72" s="3">
        <v>0</v>
      </c>
      <c r="G72" s="4">
        <f t="shared" ref="G72:G73" si="22">F72*1.21</f>
        <v>0</v>
      </c>
      <c r="H72" s="6">
        <f>F72*C72</f>
        <v>0</v>
      </c>
      <c r="I72" s="4">
        <f t="shared" ref="I72:I73" si="23">H72*1.21</f>
        <v>0</v>
      </c>
    </row>
    <row r="73" spans="2:9" x14ac:dyDescent="0.2">
      <c r="B73" s="17" t="s">
        <v>25</v>
      </c>
      <c r="C73" s="18">
        <v>5</v>
      </c>
      <c r="D73" s="18">
        <v>7500</v>
      </c>
      <c r="E73" s="18">
        <v>2500</v>
      </c>
      <c r="F73" s="3">
        <v>0</v>
      </c>
      <c r="G73" s="4">
        <f t="shared" si="22"/>
        <v>0</v>
      </c>
      <c r="H73" s="6">
        <f>F73*C73</f>
        <v>0</v>
      </c>
      <c r="I73" s="4">
        <f t="shared" si="23"/>
        <v>0</v>
      </c>
    </row>
    <row r="74" spans="2:9" x14ac:dyDescent="0.2">
      <c r="B74" s="19"/>
      <c r="C74" s="10"/>
      <c r="D74" s="10"/>
      <c r="E74" s="10"/>
    </row>
    <row r="75" spans="2:9" x14ac:dyDescent="0.2">
      <c r="B75" s="41" t="s">
        <v>14</v>
      </c>
      <c r="C75" s="10"/>
      <c r="D75" s="10"/>
      <c r="E75" s="10"/>
    </row>
    <row r="76" spans="2:9" ht="51" x14ac:dyDescent="0.2">
      <c r="B76" s="12" t="s">
        <v>39</v>
      </c>
      <c r="C76" s="13" t="s">
        <v>5</v>
      </c>
      <c r="D76" s="33" t="s">
        <v>26</v>
      </c>
      <c r="E76" s="33" t="s">
        <v>27</v>
      </c>
      <c r="F76" s="33" t="s">
        <v>7</v>
      </c>
      <c r="G76" s="33" t="s">
        <v>16</v>
      </c>
      <c r="H76" s="33" t="s">
        <v>8</v>
      </c>
      <c r="I76" s="33" t="s">
        <v>17</v>
      </c>
    </row>
    <row r="77" spans="2:9" x14ac:dyDescent="0.2">
      <c r="B77" s="14" t="s">
        <v>2</v>
      </c>
      <c r="C77" s="15">
        <v>2</v>
      </c>
      <c r="D77" s="16"/>
      <c r="E77" s="16"/>
      <c r="F77" s="6"/>
      <c r="G77" s="6"/>
      <c r="H77" s="6"/>
      <c r="I77" s="6"/>
    </row>
    <row r="78" spans="2:9" x14ac:dyDescent="0.2">
      <c r="B78" s="17" t="s">
        <v>20</v>
      </c>
      <c r="C78" s="18">
        <v>1</v>
      </c>
      <c r="D78" s="18">
        <v>6000</v>
      </c>
      <c r="E78" s="18">
        <v>2000</v>
      </c>
      <c r="F78" s="3">
        <v>0</v>
      </c>
      <c r="G78" s="4">
        <f>F78*1.21</f>
        <v>0</v>
      </c>
      <c r="H78" s="6">
        <f>F78*C78</f>
        <v>0</v>
      </c>
      <c r="I78" s="4">
        <f>H78*1.21</f>
        <v>0</v>
      </c>
    </row>
    <row r="79" spans="2:9" x14ac:dyDescent="0.2">
      <c r="B79" s="17" t="s">
        <v>21</v>
      </c>
      <c r="C79" s="18">
        <v>1</v>
      </c>
      <c r="D79" s="18">
        <v>7000</v>
      </c>
      <c r="E79" s="18">
        <v>1500</v>
      </c>
      <c r="F79" s="3">
        <v>0</v>
      </c>
      <c r="G79" s="4">
        <f>F79*1.21</f>
        <v>0</v>
      </c>
      <c r="H79" s="6">
        <f>F79*C79</f>
        <v>0</v>
      </c>
      <c r="I79" s="4">
        <f>H79*1.21</f>
        <v>0</v>
      </c>
    </row>
    <row r="80" spans="2:9" x14ac:dyDescent="0.2">
      <c r="B80" s="14" t="s">
        <v>1</v>
      </c>
      <c r="C80" s="15">
        <v>3</v>
      </c>
      <c r="D80" s="16"/>
      <c r="E80" s="16"/>
      <c r="F80" s="6"/>
      <c r="G80" s="6"/>
      <c r="H80" s="6"/>
      <c r="I80" s="6"/>
    </row>
    <row r="81" spans="2:9" x14ac:dyDescent="0.2">
      <c r="B81" s="17" t="s">
        <v>22</v>
      </c>
      <c r="C81" s="18">
        <v>1</v>
      </c>
      <c r="D81" s="18">
        <v>3000</v>
      </c>
      <c r="E81" s="18">
        <v>0</v>
      </c>
      <c r="F81" s="3">
        <v>0</v>
      </c>
      <c r="G81" s="4">
        <f t="shared" ref="G81:G82" si="24">F81*1.21</f>
        <v>0</v>
      </c>
      <c r="H81" s="6">
        <f>F81*C81</f>
        <v>0</v>
      </c>
      <c r="I81" s="4">
        <f t="shared" ref="I81:I82" si="25">H81*1.21</f>
        <v>0</v>
      </c>
    </row>
    <row r="82" spans="2:9" x14ac:dyDescent="0.2">
      <c r="B82" s="17" t="s">
        <v>23</v>
      </c>
      <c r="C82" s="18">
        <v>2</v>
      </c>
      <c r="D82" s="18">
        <v>4000</v>
      </c>
      <c r="E82" s="18">
        <v>1000</v>
      </c>
      <c r="F82" s="3">
        <v>0</v>
      </c>
      <c r="G82" s="4">
        <f t="shared" si="24"/>
        <v>0</v>
      </c>
      <c r="H82" s="6">
        <f>F82*C82</f>
        <v>0</v>
      </c>
      <c r="I82" s="4">
        <f t="shared" si="25"/>
        <v>0</v>
      </c>
    </row>
    <row r="83" spans="2:9" x14ac:dyDescent="0.2">
      <c r="B83" s="14" t="s">
        <v>0</v>
      </c>
      <c r="C83" s="15">
        <v>5</v>
      </c>
      <c r="D83" s="16"/>
      <c r="E83" s="16"/>
      <c r="F83" s="6"/>
      <c r="G83" s="6"/>
      <c r="H83" s="6"/>
      <c r="I83" s="6"/>
    </row>
    <row r="84" spans="2:9" x14ac:dyDescent="0.2">
      <c r="B84" s="17" t="s">
        <v>24</v>
      </c>
      <c r="C84" s="18">
        <v>2</v>
      </c>
      <c r="D84" s="18">
        <v>3000</v>
      </c>
      <c r="E84" s="18">
        <v>0</v>
      </c>
      <c r="F84" s="3">
        <v>0</v>
      </c>
      <c r="G84" s="4">
        <f t="shared" ref="G84:G85" si="26">F84*1.21</f>
        <v>0</v>
      </c>
      <c r="H84" s="6">
        <f>F84*C84</f>
        <v>0</v>
      </c>
      <c r="I84" s="4">
        <f t="shared" ref="I84:I85" si="27">H84*1.21</f>
        <v>0</v>
      </c>
    </row>
    <row r="85" spans="2:9" x14ac:dyDescent="0.2">
      <c r="B85" s="17" t="s">
        <v>25</v>
      </c>
      <c r="C85" s="18">
        <v>3</v>
      </c>
      <c r="D85" s="18">
        <v>4500</v>
      </c>
      <c r="E85" s="18">
        <v>1500</v>
      </c>
      <c r="F85" s="3">
        <v>0</v>
      </c>
      <c r="G85" s="4">
        <f t="shared" si="26"/>
        <v>0</v>
      </c>
      <c r="H85" s="6">
        <f>F85*C85</f>
        <v>0</v>
      </c>
      <c r="I85" s="4">
        <f t="shared" si="27"/>
        <v>0</v>
      </c>
    </row>
    <row r="86" spans="2:9" x14ac:dyDescent="0.2">
      <c r="B86" s="20"/>
      <c r="C86" s="21"/>
      <c r="D86" s="21"/>
      <c r="E86" s="21"/>
      <c r="F86" s="7"/>
      <c r="G86" s="7"/>
      <c r="H86" s="7"/>
      <c r="I86" s="7"/>
    </row>
    <row r="87" spans="2:9" x14ac:dyDescent="0.2">
      <c r="B87" s="41" t="s">
        <v>13</v>
      </c>
      <c r="C87" s="10"/>
      <c r="D87" s="10"/>
      <c r="E87" s="10"/>
    </row>
    <row r="88" spans="2:9" ht="51" x14ac:dyDescent="0.2">
      <c r="B88" s="12" t="s">
        <v>39</v>
      </c>
      <c r="C88" s="13" t="s">
        <v>5</v>
      </c>
      <c r="D88" s="33" t="s">
        <v>26</v>
      </c>
      <c r="E88" s="33" t="s">
        <v>27</v>
      </c>
      <c r="F88" s="33" t="s">
        <v>7</v>
      </c>
      <c r="G88" s="33" t="s">
        <v>16</v>
      </c>
      <c r="H88" s="33" t="s">
        <v>8</v>
      </c>
      <c r="I88" s="33" t="s">
        <v>17</v>
      </c>
    </row>
    <row r="89" spans="2:9" x14ac:dyDescent="0.2">
      <c r="B89" s="14" t="s">
        <v>2</v>
      </c>
      <c r="C89" s="15">
        <v>3</v>
      </c>
      <c r="D89" s="16"/>
      <c r="E89" s="16"/>
      <c r="F89" s="6"/>
      <c r="G89" s="6"/>
      <c r="H89" s="6"/>
      <c r="I89" s="6"/>
    </row>
    <row r="90" spans="2:9" x14ac:dyDescent="0.2">
      <c r="B90" s="17" t="s">
        <v>20</v>
      </c>
      <c r="C90" s="18">
        <v>2</v>
      </c>
      <c r="D90" s="18">
        <v>12000</v>
      </c>
      <c r="E90" s="18">
        <v>2000</v>
      </c>
      <c r="F90" s="3">
        <v>0</v>
      </c>
      <c r="G90" s="4">
        <f>F90*1.21</f>
        <v>0</v>
      </c>
      <c r="H90" s="6">
        <f>F90*C90</f>
        <v>0</v>
      </c>
      <c r="I90" s="4">
        <f>H90*1.21</f>
        <v>0</v>
      </c>
    </row>
    <row r="91" spans="2:9" x14ac:dyDescent="0.2">
      <c r="B91" s="17" t="s">
        <v>21</v>
      </c>
      <c r="C91" s="18">
        <v>1</v>
      </c>
      <c r="D91" s="18">
        <v>7000</v>
      </c>
      <c r="E91" s="18">
        <v>1500</v>
      </c>
      <c r="F91" s="3">
        <v>0</v>
      </c>
      <c r="G91" s="4">
        <f>F91*1.21</f>
        <v>0</v>
      </c>
      <c r="H91" s="6">
        <f>F91*C91</f>
        <v>0</v>
      </c>
      <c r="I91" s="4">
        <f>H91*1.21</f>
        <v>0</v>
      </c>
    </row>
    <row r="92" spans="2:9" x14ac:dyDescent="0.2">
      <c r="B92" s="14" t="s">
        <v>1</v>
      </c>
      <c r="C92" s="15">
        <v>3</v>
      </c>
      <c r="D92" s="16"/>
      <c r="E92" s="16"/>
      <c r="F92" s="6"/>
      <c r="G92" s="6"/>
      <c r="H92" s="6"/>
      <c r="I92" s="6"/>
    </row>
    <row r="93" spans="2:9" x14ac:dyDescent="0.2">
      <c r="B93" s="17" t="s">
        <v>22</v>
      </c>
      <c r="C93" s="18">
        <v>1</v>
      </c>
      <c r="D93" s="18">
        <v>3000</v>
      </c>
      <c r="E93" s="18">
        <v>0</v>
      </c>
      <c r="F93" s="3">
        <v>0</v>
      </c>
      <c r="G93" s="4">
        <f t="shared" ref="G93:G94" si="28">F93*1.21</f>
        <v>0</v>
      </c>
      <c r="H93" s="6">
        <f>F93*C93</f>
        <v>0</v>
      </c>
      <c r="I93" s="4">
        <f t="shared" ref="I93:I94" si="29">H93*1.21</f>
        <v>0</v>
      </c>
    </row>
    <row r="94" spans="2:9" x14ac:dyDescent="0.2">
      <c r="B94" s="17" t="s">
        <v>23</v>
      </c>
      <c r="C94" s="18">
        <v>2</v>
      </c>
      <c r="D94" s="18">
        <v>4000</v>
      </c>
      <c r="E94" s="18">
        <v>1000</v>
      </c>
      <c r="F94" s="3">
        <v>0</v>
      </c>
      <c r="G94" s="4">
        <f t="shared" si="28"/>
        <v>0</v>
      </c>
      <c r="H94" s="6">
        <f>F94*C94</f>
        <v>0</v>
      </c>
      <c r="I94" s="4">
        <f t="shared" si="29"/>
        <v>0</v>
      </c>
    </row>
    <row r="95" spans="2:9" x14ac:dyDescent="0.2">
      <c r="B95" s="14" t="s">
        <v>0</v>
      </c>
      <c r="C95" s="15">
        <v>5</v>
      </c>
      <c r="D95" s="16"/>
      <c r="E95" s="16"/>
      <c r="F95" s="6"/>
      <c r="G95" s="6"/>
      <c r="H95" s="6"/>
      <c r="I95" s="6"/>
    </row>
    <row r="96" spans="2:9" x14ac:dyDescent="0.2">
      <c r="B96" s="17" t="s">
        <v>24</v>
      </c>
      <c r="C96" s="18">
        <v>2</v>
      </c>
      <c r="D96" s="18">
        <v>3000</v>
      </c>
      <c r="E96" s="18">
        <v>0</v>
      </c>
      <c r="F96" s="3">
        <v>0</v>
      </c>
      <c r="G96" s="4">
        <f t="shared" ref="G96:G97" si="30">F96*1.21</f>
        <v>0</v>
      </c>
      <c r="H96" s="6">
        <f>F96*C96</f>
        <v>0</v>
      </c>
      <c r="I96" s="4">
        <f t="shared" ref="I96:I97" si="31">H96*1.21</f>
        <v>0</v>
      </c>
    </row>
    <row r="97" spans="2:9" x14ac:dyDescent="0.2">
      <c r="B97" s="17" t="s">
        <v>25</v>
      </c>
      <c r="C97" s="18">
        <v>3</v>
      </c>
      <c r="D97" s="18">
        <v>4500</v>
      </c>
      <c r="E97" s="18">
        <v>1000</v>
      </c>
      <c r="F97" s="3">
        <v>0</v>
      </c>
      <c r="G97" s="4">
        <f t="shared" si="30"/>
        <v>0</v>
      </c>
      <c r="H97" s="6">
        <f>F97*C97</f>
        <v>0</v>
      </c>
      <c r="I97" s="4">
        <f t="shared" si="31"/>
        <v>0</v>
      </c>
    </row>
    <row r="98" spans="2:9" x14ac:dyDescent="0.2">
      <c r="B98" s="19"/>
      <c r="C98" s="10"/>
      <c r="D98" s="38" t="s">
        <v>32</v>
      </c>
      <c r="E98" s="39"/>
      <c r="F98" s="22"/>
      <c r="G98" s="22"/>
      <c r="H98" s="22">
        <f>SUM(H6:H97)</f>
        <v>0</v>
      </c>
      <c r="I98" s="22">
        <f>SUM(I6:I97)</f>
        <v>0</v>
      </c>
    </row>
    <row r="99" spans="2:9" x14ac:dyDescent="0.2">
      <c r="B99" s="10" t="s">
        <v>15</v>
      </c>
      <c r="H99" s="23"/>
    </row>
    <row r="100" spans="2:9" x14ac:dyDescent="0.2">
      <c r="B100" s="10"/>
    </row>
    <row r="102" spans="2:9" ht="51" x14ac:dyDescent="0.2">
      <c r="B102" s="12" t="s">
        <v>39</v>
      </c>
      <c r="C102" s="13" t="s">
        <v>5</v>
      </c>
      <c r="D102" s="35"/>
      <c r="E102" s="36"/>
      <c r="F102" s="33" t="s">
        <v>8</v>
      </c>
      <c r="G102" s="33" t="s">
        <v>17</v>
      </c>
    </row>
    <row r="103" spans="2:9" x14ac:dyDescent="0.2">
      <c r="B103" s="24" t="s">
        <v>2</v>
      </c>
      <c r="C103" s="25">
        <f t="shared" ref="C103:C111" si="32">+C5+C17+C29+C41+C53+C65+C77+C89</f>
        <v>21</v>
      </c>
      <c r="D103" s="37"/>
      <c r="E103" s="37"/>
      <c r="F103" s="26"/>
      <c r="G103" s="27"/>
    </row>
    <row r="104" spans="2:9" x14ac:dyDescent="0.2">
      <c r="B104" s="17" t="s">
        <v>20</v>
      </c>
      <c r="C104" s="18">
        <f t="shared" si="32"/>
        <v>11</v>
      </c>
      <c r="D104" s="37"/>
      <c r="E104" s="37"/>
      <c r="F104" s="28">
        <f>H6+H18+H30+H42+H54+H66+H78+H90</f>
        <v>0</v>
      </c>
      <c r="G104" s="29">
        <f>F104*1.21</f>
        <v>0</v>
      </c>
    </row>
    <row r="105" spans="2:9" x14ac:dyDescent="0.2">
      <c r="B105" s="17" t="s">
        <v>21</v>
      </c>
      <c r="C105" s="18">
        <f t="shared" si="32"/>
        <v>10</v>
      </c>
      <c r="D105" s="37"/>
      <c r="E105" s="37"/>
      <c r="F105" s="28">
        <f>H7+H19+H31+H43+H55+H67+H79+H91</f>
        <v>0</v>
      </c>
      <c r="G105" s="29">
        <f>F105*1.21</f>
        <v>0</v>
      </c>
    </row>
    <row r="106" spans="2:9" x14ac:dyDescent="0.2">
      <c r="B106" s="24" t="s">
        <v>1</v>
      </c>
      <c r="C106" s="25">
        <f t="shared" si="32"/>
        <v>25</v>
      </c>
      <c r="D106" s="37"/>
      <c r="E106" s="37"/>
      <c r="F106" s="26"/>
      <c r="G106" s="27"/>
    </row>
    <row r="107" spans="2:9" x14ac:dyDescent="0.2">
      <c r="B107" s="17" t="s">
        <v>22</v>
      </c>
      <c r="C107" s="18">
        <f t="shared" si="32"/>
        <v>3</v>
      </c>
      <c r="D107" s="37"/>
      <c r="E107" s="37"/>
      <c r="F107" s="28">
        <f>H9+H21+H33+H45+H57+H69+H81+H93</f>
        <v>0</v>
      </c>
      <c r="G107" s="29">
        <f t="shared" ref="G107:G108" si="33">F107*1.21</f>
        <v>0</v>
      </c>
    </row>
    <row r="108" spans="2:9" x14ac:dyDescent="0.2">
      <c r="B108" s="17" t="s">
        <v>23</v>
      </c>
      <c r="C108" s="18">
        <f t="shared" si="32"/>
        <v>22</v>
      </c>
      <c r="D108" s="37"/>
      <c r="E108" s="37"/>
      <c r="F108" s="28">
        <f>H10+H22+H34+H46+H58+H70+H82+H94</f>
        <v>0</v>
      </c>
      <c r="G108" s="29">
        <f t="shared" si="33"/>
        <v>0</v>
      </c>
    </row>
    <row r="109" spans="2:9" x14ac:dyDescent="0.2">
      <c r="B109" s="24" t="s">
        <v>0</v>
      </c>
      <c r="C109" s="25">
        <f t="shared" si="32"/>
        <v>68</v>
      </c>
      <c r="D109" s="37"/>
      <c r="E109" s="37"/>
      <c r="F109" s="26"/>
      <c r="G109" s="27"/>
    </row>
    <row r="110" spans="2:9" x14ac:dyDescent="0.2">
      <c r="B110" s="17" t="s">
        <v>24</v>
      </c>
      <c r="C110" s="18">
        <f t="shared" si="32"/>
        <v>19</v>
      </c>
      <c r="D110" s="37"/>
      <c r="E110" s="37"/>
      <c r="F110" s="28">
        <f>H12+H24+H36+H48+H60+H72+H84+H96</f>
        <v>0</v>
      </c>
      <c r="G110" s="29">
        <f t="shared" ref="G110:G111" si="34">F110*1.21</f>
        <v>0</v>
      </c>
    </row>
    <row r="111" spans="2:9" x14ac:dyDescent="0.2">
      <c r="B111" s="17" t="s">
        <v>25</v>
      </c>
      <c r="C111" s="18">
        <f t="shared" si="32"/>
        <v>49</v>
      </c>
      <c r="D111" s="37"/>
      <c r="E111" s="37"/>
      <c r="F111" s="28">
        <f>H13+H25+H37+H49+H61+H73+H85+H97</f>
        <v>0</v>
      </c>
      <c r="G111" s="29">
        <f t="shared" si="34"/>
        <v>0</v>
      </c>
    </row>
    <row r="112" spans="2:9" x14ac:dyDescent="0.2">
      <c r="B112" s="10"/>
      <c r="D112" s="48" t="s">
        <v>32</v>
      </c>
      <c r="E112" s="49"/>
      <c r="F112" s="50">
        <f>SUM(F104:F111)</f>
        <v>0</v>
      </c>
      <c r="G112" s="51">
        <f>SUM(G104:G111)</f>
        <v>0</v>
      </c>
    </row>
    <row r="113" spans="2:9" x14ac:dyDescent="0.2">
      <c r="B113" s="10"/>
      <c r="F113" s="23"/>
      <c r="G113" s="23"/>
      <c r="H113" s="23"/>
      <c r="I113" s="23"/>
    </row>
  </sheetData>
  <mergeCells count="3">
    <mergeCell ref="D102:E111"/>
    <mergeCell ref="D98:E98"/>
    <mergeCell ref="D112:E112"/>
  </mergeCells>
  <pageMargins left="0.7" right="0.7" top="0.78740157499999996" bottom="0.78740157499999996" header="0.3" footer="0.3"/>
  <pageSetup paperSize="9" scale="62" fitToHeight="0" orientation="landscape" r:id="rId1"/>
  <headerFooter>
    <oddHeader>&amp;L&amp;"-,Tučné"Příloha C - Výpočet ceny</oddHeader>
  </headerFooter>
  <rowBreaks count="1" manualBreakCount="1">
    <brk id="85" max="16383" man="1"/>
  </rowBreaks>
  <ignoredErrors>
    <ignoredError sqref="H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0"/>
  <sheetViews>
    <sheetView tabSelected="1" zoomScaleNormal="100" workbookViewId="0">
      <pane ySplit="1" topLeftCell="A2" activePane="bottomLeft" state="frozen"/>
      <selection pane="bottomLeft" activeCell="I6" sqref="I6"/>
    </sheetView>
  </sheetViews>
  <sheetFormatPr defaultColWidth="9.140625" defaultRowHeight="12.75" x14ac:dyDescent="0.2"/>
  <cols>
    <col min="1" max="1" width="3.5703125" style="9" customWidth="1"/>
    <col min="2" max="2" width="32" style="9" customWidth="1"/>
    <col min="3" max="3" width="14.7109375" style="9" bestFit="1" customWidth="1"/>
    <col min="4" max="4" width="14.7109375" style="40" bestFit="1" customWidth="1"/>
    <col min="5" max="5" width="12.42578125" style="40" customWidth="1"/>
    <col min="6" max="13" width="17.140625" style="9" customWidth="1"/>
    <col min="14" max="16384" width="9.140625" style="9"/>
  </cols>
  <sheetData>
    <row r="1" spans="2:13" ht="51" x14ac:dyDescent="0.2">
      <c r="B1" s="12" t="s">
        <v>39</v>
      </c>
      <c r="C1" s="13" t="s">
        <v>5</v>
      </c>
      <c r="D1" s="32" t="s">
        <v>26</v>
      </c>
      <c r="E1" s="32" t="s">
        <v>27</v>
      </c>
      <c r="F1" s="33" t="s">
        <v>4</v>
      </c>
      <c r="G1" s="33" t="s">
        <v>18</v>
      </c>
      <c r="H1" s="33" t="s">
        <v>3</v>
      </c>
      <c r="I1" s="33" t="s">
        <v>19</v>
      </c>
      <c r="J1" s="33" t="s">
        <v>28</v>
      </c>
      <c r="K1" s="33" t="s">
        <v>29</v>
      </c>
      <c r="L1" s="33" t="s">
        <v>30</v>
      </c>
      <c r="M1" s="33" t="s">
        <v>31</v>
      </c>
    </row>
    <row r="3" spans="2:13" x14ac:dyDescent="0.2">
      <c r="B3" s="41" t="s">
        <v>6</v>
      </c>
      <c r="D3" s="9"/>
      <c r="E3" s="9"/>
    </row>
    <row r="4" spans="2:13" ht="51" x14ac:dyDescent="0.2">
      <c r="B4" s="12" t="s">
        <v>39</v>
      </c>
      <c r="C4" s="13" t="s">
        <v>5</v>
      </c>
      <c r="D4" s="33" t="s">
        <v>26</v>
      </c>
      <c r="E4" s="33" t="s">
        <v>27</v>
      </c>
      <c r="F4" s="33" t="s">
        <v>4</v>
      </c>
      <c r="G4" s="33" t="s">
        <v>18</v>
      </c>
      <c r="H4" s="33" t="s">
        <v>3</v>
      </c>
      <c r="I4" s="33" t="s">
        <v>19</v>
      </c>
      <c r="J4" s="33" t="s">
        <v>28</v>
      </c>
      <c r="K4" s="33" t="s">
        <v>29</v>
      </c>
      <c r="L4" s="33" t="s">
        <v>30</v>
      </c>
      <c r="M4" s="33" t="s">
        <v>31</v>
      </c>
    </row>
    <row r="5" spans="2:13" x14ac:dyDescent="0.2">
      <c r="B5" s="14" t="s">
        <v>2</v>
      </c>
      <c r="C5" s="15">
        <v>4</v>
      </c>
      <c r="D5" s="16"/>
      <c r="E5" s="16"/>
      <c r="F5" s="5"/>
      <c r="G5" s="5"/>
      <c r="H5" s="5"/>
      <c r="I5" s="5"/>
      <c r="J5" s="5"/>
      <c r="K5" s="5"/>
      <c r="L5" s="5"/>
      <c r="M5" s="5"/>
    </row>
    <row r="6" spans="2:13" x14ac:dyDescent="0.2">
      <c r="B6" s="17" t="s">
        <v>20</v>
      </c>
      <c r="C6" s="18">
        <v>2</v>
      </c>
      <c r="D6" s="18">
        <v>16000</v>
      </c>
      <c r="E6" s="18">
        <v>3000</v>
      </c>
      <c r="F6" s="3">
        <v>0</v>
      </c>
      <c r="G6" s="4">
        <f>F6*1.21</f>
        <v>0</v>
      </c>
      <c r="H6" s="3">
        <v>0</v>
      </c>
      <c r="I6" s="4">
        <f>H6*1.21</f>
        <v>0</v>
      </c>
      <c r="J6" s="8">
        <f>F6*D6</f>
        <v>0</v>
      </c>
      <c r="K6" s="30">
        <f>J6*1.21</f>
        <v>0</v>
      </c>
      <c r="L6" s="8">
        <f>H6*E6</f>
        <v>0</v>
      </c>
      <c r="M6" s="30">
        <f>L6*1.21</f>
        <v>0</v>
      </c>
    </row>
    <row r="7" spans="2:13" x14ac:dyDescent="0.2">
      <c r="B7" s="17" t="s">
        <v>21</v>
      </c>
      <c r="C7" s="18">
        <v>2</v>
      </c>
      <c r="D7" s="18">
        <v>16000</v>
      </c>
      <c r="E7" s="18">
        <v>4000</v>
      </c>
      <c r="F7" s="3">
        <v>0</v>
      </c>
      <c r="G7" s="4">
        <f>F7*1.21</f>
        <v>0</v>
      </c>
      <c r="H7" s="3">
        <v>0</v>
      </c>
      <c r="I7" s="4">
        <f>H7*1.21</f>
        <v>0</v>
      </c>
      <c r="J7" s="8">
        <f>F7*D7</f>
        <v>0</v>
      </c>
      <c r="K7" s="30">
        <f>J7*1.21</f>
        <v>0</v>
      </c>
      <c r="L7" s="8">
        <f>H7*E7</f>
        <v>0</v>
      </c>
      <c r="M7" s="30">
        <f>L7*1.21</f>
        <v>0</v>
      </c>
    </row>
    <row r="8" spans="2:13" x14ac:dyDescent="0.2">
      <c r="B8" s="14" t="s">
        <v>1</v>
      </c>
      <c r="C8" s="15">
        <v>8</v>
      </c>
      <c r="D8" s="16"/>
      <c r="E8" s="16"/>
      <c r="F8" s="6"/>
      <c r="G8" s="6"/>
      <c r="H8" s="6"/>
      <c r="I8" s="6"/>
      <c r="J8" s="6"/>
      <c r="K8" s="6"/>
      <c r="L8" s="6"/>
      <c r="M8" s="6"/>
    </row>
    <row r="9" spans="2:13" x14ac:dyDescent="0.2">
      <c r="B9" s="17" t="s">
        <v>22</v>
      </c>
      <c r="C9" s="18">
        <v>1</v>
      </c>
      <c r="D9" s="18">
        <v>3000</v>
      </c>
      <c r="E9" s="18">
        <v>0</v>
      </c>
      <c r="F9" s="3">
        <v>0</v>
      </c>
      <c r="G9" s="4">
        <f t="shared" ref="G9:G10" si="0">F9*1.21</f>
        <v>0</v>
      </c>
      <c r="H9" s="3">
        <v>0</v>
      </c>
      <c r="I9" s="4">
        <f t="shared" ref="I9:I10" si="1">H9*1.21</f>
        <v>0</v>
      </c>
      <c r="J9" s="8">
        <f>F9*D9</f>
        <v>0</v>
      </c>
      <c r="K9" s="30">
        <f>J9*1.21</f>
        <v>0</v>
      </c>
      <c r="L9" s="8">
        <f>H9*E9</f>
        <v>0</v>
      </c>
      <c r="M9" s="30">
        <f>L9*1.21</f>
        <v>0</v>
      </c>
    </row>
    <row r="10" spans="2:13" x14ac:dyDescent="0.2">
      <c r="B10" s="17" t="s">
        <v>23</v>
      </c>
      <c r="C10" s="18">
        <v>7</v>
      </c>
      <c r="D10" s="18">
        <v>14000</v>
      </c>
      <c r="E10" s="18">
        <v>3500</v>
      </c>
      <c r="F10" s="3">
        <v>0</v>
      </c>
      <c r="G10" s="4">
        <f t="shared" si="0"/>
        <v>0</v>
      </c>
      <c r="H10" s="3">
        <v>0</v>
      </c>
      <c r="I10" s="4">
        <f t="shared" si="1"/>
        <v>0</v>
      </c>
      <c r="J10" s="8">
        <f>F10*D10</f>
        <v>0</v>
      </c>
      <c r="K10" s="30">
        <f>J10*1.21</f>
        <v>0</v>
      </c>
      <c r="L10" s="8">
        <f>H10*E10</f>
        <v>0</v>
      </c>
      <c r="M10" s="30">
        <f>L10*1.21</f>
        <v>0</v>
      </c>
    </row>
    <row r="11" spans="2:13" x14ac:dyDescent="0.2">
      <c r="B11" s="14" t="s">
        <v>0</v>
      </c>
      <c r="C11" s="15">
        <v>8</v>
      </c>
      <c r="D11" s="16"/>
      <c r="E11" s="16"/>
      <c r="F11" s="6"/>
      <c r="G11" s="6"/>
      <c r="H11" s="6"/>
      <c r="I11" s="6"/>
      <c r="J11" s="6"/>
      <c r="K11" s="6"/>
      <c r="L11" s="6"/>
      <c r="M11" s="6"/>
    </row>
    <row r="12" spans="2:13" x14ac:dyDescent="0.2">
      <c r="B12" s="17" t="s">
        <v>24</v>
      </c>
      <c r="C12" s="18">
        <v>2</v>
      </c>
      <c r="D12" s="18">
        <v>3000</v>
      </c>
      <c r="E12" s="18">
        <v>0</v>
      </c>
      <c r="F12" s="3">
        <v>0</v>
      </c>
      <c r="G12" s="4">
        <v>0</v>
      </c>
      <c r="H12" s="3">
        <v>0</v>
      </c>
      <c r="I12" s="4">
        <f t="shared" ref="I12:I13" si="2">H12*1.21</f>
        <v>0</v>
      </c>
      <c r="J12" s="8">
        <f>F12*D12</f>
        <v>0</v>
      </c>
      <c r="K12" s="30">
        <f>J12*1.21</f>
        <v>0</v>
      </c>
      <c r="L12" s="8">
        <f>H12*E12</f>
        <v>0</v>
      </c>
      <c r="M12" s="30">
        <f>L12*1.21</f>
        <v>0</v>
      </c>
    </row>
    <row r="13" spans="2:13" x14ac:dyDescent="0.2">
      <c r="B13" s="17" t="s">
        <v>25</v>
      </c>
      <c r="C13" s="18">
        <v>6</v>
      </c>
      <c r="D13" s="18">
        <v>9000</v>
      </c>
      <c r="E13" s="18">
        <v>3000</v>
      </c>
      <c r="F13" s="3">
        <v>0</v>
      </c>
      <c r="G13" s="4">
        <f t="shared" ref="G13" si="3">F13*1.21</f>
        <v>0</v>
      </c>
      <c r="H13" s="3">
        <v>0</v>
      </c>
      <c r="I13" s="4">
        <f t="shared" si="2"/>
        <v>0</v>
      </c>
      <c r="J13" s="8">
        <f>F13*D13</f>
        <v>0</v>
      </c>
      <c r="K13" s="30">
        <f>J13*1.21</f>
        <v>0</v>
      </c>
      <c r="L13" s="8">
        <f>H13*E13</f>
        <v>0</v>
      </c>
      <c r="M13" s="30">
        <f>L13*1.21</f>
        <v>0</v>
      </c>
    </row>
    <row r="14" spans="2:13" x14ac:dyDescent="0.2">
      <c r="B14" s="11"/>
    </row>
    <row r="15" spans="2:13" x14ac:dyDescent="0.2">
      <c r="B15" s="41" t="s">
        <v>9</v>
      </c>
      <c r="C15" s="10"/>
      <c r="D15" s="10"/>
      <c r="E15" s="10"/>
    </row>
    <row r="16" spans="2:13" ht="51" x14ac:dyDescent="0.2">
      <c r="B16" s="12" t="s">
        <v>39</v>
      </c>
      <c r="C16" s="13" t="s">
        <v>5</v>
      </c>
      <c r="D16" s="33" t="s">
        <v>26</v>
      </c>
      <c r="E16" s="33" t="s">
        <v>27</v>
      </c>
      <c r="F16" s="33" t="s">
        <v>4</v>
      </c>
      <c r="G16" s="33" t="s">
        <v>18</v>
      </c>
      <c r="H16" s="33" t="s">
        <v>3</v>
      </c>
      <c r="I16" s="33" t="s">
        <v>19</v>
      </c>
      <c r="J16" s="33" t="s">
        <v>28</v>
      </c>
      <c r="K16" s="33" t="s">
        <v>29</v>
      </c>
      <c r="L16" s="33" t="s">
        <v>30</v>
      </c>
      <c r="M16" s="33" t="s">
        <v>31</v>
      </c>
    </row>
    <row r="17" spans="2:13" x14ac:dyDescent="0.2">
      <c r="B17" s="14" t="s">
        <v>2</v>
      </c>
      <c r="C17" s="15">
        <v>2</v>
      </c>
      <c r="D17" s="16"/>
      <c r="E17" s="16"/>
      <c r="F17" s="5"/>
      <c r="G17" s="5"/>
      <c r="H17" s="5"/>
      <c r="I17" s="5"/>
      <c r="J17" s="6"/>
      <c r="K17" s="6"/>
      <c r="L17" s="6"/>
      <c r="M17" s="6"/>
    </row>
    <row r="18" spans="2:13" x14ac:dyDescent="0.2">
      <c r="B18" s="17" t="s">
        <v>20</v>
      </c>
      <c r="C18" s="18">
        <v>0</v>
      </c>
      <c r="D18" s="18">
        <v>0</v>
      </c>
      <c r="E18" s="18">
        <v>0</v>
      </c>
      <c r="F18" s="3">
        <v>0</v>
      </c>
      <c r="G18" s="4">
        <f>F18*1.21</f>
        <v>0</v>
      </c>
      <c r="H18" s="3">
        <v>0</v>
      </c>
      <c r="I18" s="4">
        <f>H18*1.21</f>
        <v>0</v>
      </c>
      <c r="J18" s="8">
        <f>F18*D18</f>
        <v>0</v>
      </c>
      <c r="K18" s="30">
        <f>J18*1.21</f>
        <v>0</v>
      </c>
      <c r="L18" s="8">
        <f>H18*E18</f>
        <v>0</v>
      </c>
      <c r="M18" s="30">
        <f>L18*1.21</f>
        <v>0</v>
      </c>
    </row>
    <row r="19" spans="2:13" x14ac:dyDescent="0.2">
      <c r="B19" s="17" t="s">
        <v>21</v>
      </c>
      <c r="C19" s="18">
        <v>2</v>
      </c>
      <c r="D19" s="18">
        <v>14000</v>
      </c>
      <c r="E19" s="18">
        <v>3000</v>
      </c>
      <c r="F19" s="3">
        <v>0</v>
      </c>
      <c r="G19" s="4">
        <f>F19*1.21</f>
        <v>0</v>
      </c>
      <c r="H19" s="3">
        <v>0</v>
      </c>
      <c r="I19" s="4">
        <f>H19*1.21</f>
        <v>0</v>
      </c>
      <c r="J19" s="8">
        <f>F19*D19</f>
        <v>0</v>
      </c>
      <c r="K19" s="30">
        <f>J19*1.21</f>
        <v>0</v>
      </c>
      <c r="L19" s="8">
        <f>H19*E19</f>
        <v>0</v>
      </c>
      <c r="M19" s="30">
        <f>L19*1.21</f>
        <v>0</v>
      </c>
    </row>
    <row r="20" spans="2:13" x14ac:dyDescent="0.2">
      <c r="B20" s="14" t="s">
        <v>1</v>
      </c>
      <c r="C20" s="15">
        <v>3</v>
      </c>
      <c r="D20" s="16"/>
      <c r="E20" s="16"/>
      <c r="F20" s="6"/>
      <c r="G20" s="6"/>
      <c r="H20" s="6"/>
      <c r="I20" s="6"/>
      <c r="J20" s="6"/>
      <c r="K20" s="6"/>
      <c r="L20" s="6"/>
      <c r="M20" s="6"/>
    </row>
    <row r="21" spans="2:13" x14ac:dyDescent="0.2">
      <c r="B21" s="17" t="s">
        <v>22</v>
      </c>
      <c r="C21" s="18">
        <v>0</v>
      </c>
      <c r="D21" s="18">
        <v>0</v>
      </c>
      <c r="E21" s="18">
        <v>0</v>
      </c>
      <c r="F21" s="3">
        <v>0</v>
      </c>
      <c r="G21" s="4">
        <f t="shared" ref="G21:G22" si="4">F21*1.21</f>
        <v>0</v>
      </c>
      <c r="H21" s="3">
        <v>0</v>
      </c>
      <c r="I21" s="4">
        <f t="shared" ref="I21:I22" si="5">H21*1.21</f>
        <v>0</v>
      </c>
      <c r="J21" s="8">
        <f>F21*D21</f>
        <v>0</v>
      </c>
      <c r="K21" s="30">
        <f>J21*1.21</f>
        <v>0</v>
      </c>
      <c r="L21" s="8">
        <f>H21*E21</f>
        <v>0</v>
      </c>
      <c r="M21" s="30">
        <f>L21*1.21</f>
        <v>0</v>
      </c>
    </row>
    <row r="22" spans="2:13" x14ac:dyDescent="0.2">
      <c r="B22" s="17" t="s">
        <v>23</v>
      </c>
      <c r="C22" s="18">
        <v>3</v>
      </c>
      <c r="D22" s="18">
        <v>6000</v>
      </c>
      <c r="E22" s="18">
        <v>1500</v>
      </c>
      <c r="F22" s="3">
        <v>0</v>
      </c>
      <c r="G22" s="4">
        <f t="shared" si="4"/>
        <v>0</v>
      </c>
      <c r="H22" s="3">
        <v>0</v>
      </c>
      <c r="I22" s="4">
        <f t="shared" si="5"/>
        <v>0</v>
      </c>
      <c r="J22" s="8">
        <f>F22*D22</f>
        <v>0</v>
      </c>
      <c r="K22" s="30">
        <f>J22*1.21</f>
        <v>0</v>
      </c>
      <c r="L22" s="8">
        <f>H22*E22</f>
        <v>0</v>
      </c>
      <c r="M22" s="30">
        <f>L22*1.21</f>
        <v>0</v>
      </c>
    </row>
    <row r="23" spans="2:13" x14ac:dyDescent="0.2">
      <c r="B23" s="14" t="s">
        <v>0</v>
      </c>
      <c r="C23" s="15">
        <v>12</v>
      </c>
      <c r="D23" s="16"/>
      <c r="E23" s="16"/>
      <c r="F23" s="6"/>
      <c r="G23" s="6"/>
      <c r="H23" s="6"/>
      <c r="I23" s="6"/>
      <c r="J23" s="6"/>
      <c r="K23" s="6"/>
      <c r="L23" s="6"/>
      <c r="M23" s="6"/>
    </row>
    <row r="24" spans="2:13" x14ac:dyDescent="0.2">
      <c r="B24" s="17" t="s">
        <v>24</v>
      </c>
      <c r="C24" s="18">
        <v>3</v>
      </c>
      <c r="D24" s="18">
        <v>4500</v>
      </c>
      <c r="E24" s="18">
        <v>0</v>
      </c>
      <c r="F24" s="3">
        <v>0</v>
      </c>
      <c r="G24" s="4">
        <f t="shared" ref="G24:G25" si="6">F24*1.21</f>
        <v>0</v>
      </c>
      <c r="H24" s="3">
        <v>0</v>
      </c>
      <c r="I24" s="4">
        <f t="shared" ref="I24:I25" si="7">H24*1.21</f>
        <v>0</v>
      </c>
      <c r="J24" s="8">
        <f>F24*D24</f>
        <v>0</v>
      </c>
      <c r="K24" s="30">
        <f>J24*1.21</f>
        <v>0</v>
      </c>
      <c r="L24" s="8">
        <f>H24*E24</f>
        <v>0</v>
      </c>
      <c r="M24" s="30">
        <f>L24*1.21</f>
        <v>0</v>
      </c>
    </row>
    <row r="25" spans="2:13" x14ac:dyDescent="0.2">
      <c r="B25" s="17" t="s">
        <v>25</v>
      </c>
      <c r="C25" s="18">
        <v>9</v>
      </c>
      <c r="D25" s="18">
        <v>13000</v>
      </c>
      <c r="E25" s="18">
        <v>4500</v>
      </c>
      <c r="F25" s="3">
        <v>0</v>
      </c>
      <c r="G25" s="4">
        <f t="shared" si="6"/>
        <v>0</v>
      </c>
      <c r="H25" s="3">
        <v>0</v>
      </c>
      <c r="I25" s="4">
        <f t="shared" si="7"/>
        <v>0</v>
      </c>
      <c r="J25" s="8">
        <f>F25*D25</f>
        <v>0</v>
      </c>
      <c r="K25" s="30">
        <f>J25*1.21</f>
        <v>0</v>
      </c>
      <c r="L25" s="8">
        <f>H25*E25</f>
        <v>0</v>
      </c>
      <c r="M25" s="30">
        <f>L25*1.21</f>
        <v>0</v>
      </c>
    </row>
    <row r="26" spans="2:13" x14ac:dyDescent="0.2">
      <c r="B26" s="19"/>
      <c r="C26" s="10"/>
      <c r="D26" s="10"/>
      <c r="E26" s="10"/>
    </row>
    <row r="27" spans="2:13" x14ac:dyDescent="0.2">
      <c r="B27" s="41" t="s">
        <v>10</v>
      </c>
      <c r="C27" s="10"/>
      <c r="D27" s="10"/>
      <c r="E27" s="10"/>
    </row>
    <row r="28" spans="2:13" ht="51" x14ac:dyDescent="0.2">
      <c r="B28" s="12" t="s">
        <v>39</v>
      </c>
      <c r="C28" s="13" t="s">
        <v>5</v>
      </c>
      <c r="D28" s="33" t="s">
        <v>26</v>
      </c>
      <c r="E28" s="33" t="s">
        <v>27</v>
      </c>
      <c r="F28" s="33" t="s">
        <v>4</v>
      </c>
      <c r="G28" s="33" t="s">
        <v>18</v>
      </c>
      <c r="H28" s="33" t="s">
        <v>3</v>
      </c>
      <c r="I28" s="33" t="s">
        <v>19</v>
      </c>
      <c r="J28" s="33" t="s">
        <v>28</v>
      </c>
      <c r="K28" s="33" t="s">
        <v>29</v>
      </c>
      <c r="L28" s="33" t="s">
        <v>30</v>
      </c>
      <c r="M28" s="33" t="s">
        <v>31</v>
      </c>
    </row>
    <row r="29" spans="2:13" x14ac:dyDescent="0.2">
      <c r="B29" s="14" t="s">
        <v>2</v>
      </c>
      <c r="C29" s="15">
        <v>2</v>
      </c>
      <c r="D29" s="16"/>
      <c r="E29" s="16"/>
      <c r="F29" s="5"/>
      <c r="G29" s="5"/>
      <c r="H29" s="5"/>
      <c r="I29" s="5"/>
      <c r="J29" s="6"/>
      <c r="K29" s="6"/>
      <c r="L29" s="6"/>
      <c r="M29" s="6"/>
    </row>
    <row r="30" spans="2:13" x14ac:dyDescent="0.2">
      <c r="B30" s="17" t="s">
        <v>20</v>
      </c>
      <c r="C30" s="18">
        <v>1</v>
      </c>
      <c r="D30" s="18">
        <v>6000</v>
      </c>
      <c r="E30" s="18">
        <v>2000</v>
      </c>
      <c r="F30" s="3">
        <v>0</v>
      </c>
      <c r="G30" s="4">
        <f>F30*1.21</f>
        <v>0</v>
      </c>
      <c r="H30" s="3">
        <v>0</v>
      </c>
      <c r="I30" s="4">
        <f>H30*1.21</f>
        <v>0</v>
      </c>
      <c r="J30" s="8">
        <f>F30*D30</f>
        <v>0</v>
      </c>
      <c r="K30" s="30">
        <f>J30*1.21</f>
        <v>0</v>
      </c>
      <c r="L30" s="8">
        <f>H30*E30</f>
        <v>0</v>
      </c>
      <c r="M30" s="30">
        <f>L30*1.21</f>
        <v>0</v>
      </c>
    </row>
    <row r="31" spans="2:13" x14ac:dyDescent="0.2">
      <c r="B31" s="17" t="s">
        <v>21</v>
      </c>
      <c r="C31" s="18">
        <v>1</v>
      </c>
      <c r="D31" s="18">
        <v>7000</v>
      </c>
      <c r="E31" s="18">
        <v>1500</v>
      </c>
      <c r="F31" s="3">
        <v>0</v>
      </c>
      <c r="G31" s="4">
        <f>F31*1.21</f>
        <v>0</v>
      </c>
      <c r="H31" s="3">
        <v>0</v>
      </c>
      <c r="I31" s="4">
        <f>H31*1.21</f>
        <v>0</v>
      </c>
      <c r="J31" s="8">
        <f>F31*D31</f>
        <v>0</v>
      </c>
      <c r="K31" s="30">
        <f>J31*1.21</f>
        <v>0</v>
      </c>
      <c r="L31" s="8">
        <f>H31*E31</f>
        <v>0</v>
      </c>
      <c r="M31" s="30">
        <f>L31*1.21</f>
        <v>0</v>
      </c>
    </row>
    <row r="32" spans="2:13" x14ac:dyDescent="0.2">
      <c r="B32" s="14" t="s">
        <v>1</v>
      </c>
      <c r="C32" s="15">
        <v>3</v>
      </c>
      <c r="D32" s="16"/>
      <c r="E32" s="16"/>
      <c r="F32" s="6"/>
      <c r="G32" s="6"/>
      <c r="H32" s="6"/>
      <c r="I32" s="6"/>
      <c r="J32" s="6"/>
      <c r="K32" s="6"/>
      <c r="L32" s="6"/>
      <c r="M32" s="6"/>
    </row>
    <row r="33" spans="2:13" x14ac:dyDescent="0.2">
      <c r="B33" s="17" t="s">
        <v>22</v>
      </c>
      <c r="C33" s="18">
        <v>0</v>
      </c>
      <c r="D33" s="18">
        <v>0</v>
      </c>
      <c r="E33" s="18">
        <v>0</v>
      </c>
      <c r="F33" s="3">
        <v>0</v>
      </c>
      <c r="G33" s="4">
        <f t="shared" ref="G33:G34" si="8">F33*1.21</f>
        <v>0</v>
      </c>
      <c r="H33" s="3">
        <v>0</v>
      </c>
      <c r="I33" s="4">
        <f t="shared" ref="I33:I34" si="9">H33*1.21</f>
        <v>0</v>
      </c>
      <c r="J33" s="8">
        <f>F33*D33</f>
        <v>0</v>
      </c>
      <c r="K33" s="30">
        <f>J33*1.21</f>
        <v>0</v>
      </c>
      <c r="L33" s="8">
        <f>H33*E33</f>
        <v>0</v>
      </c>
      <c r="M33" s="30">
        <f>L33*1.21</f>
        <v>0</v>
      </c>
    </row>
    <row r="34" spans="2:13" x14ac:dyDescent="0.2">
      <c r="B34" s="17" t="s">
        <v>23</v>
      </c>
      <c r="C34" s="18">
        <v>3</v>
      </c>
      <c r="D34" s="18">
        <v>6000</v>
      </c>
      <c r="E34" s="18">
        <v>1500</v>
      </c>
      <c r="F34" s="3">
        <v>0</v>
      </c>
      <c r="G34" s="4">
        <f t="shared" si="8"/>
        <v>0</v>
      </c>
      <c r="H34" s="3">
        <v>0</v>
      </c>
      <c r="I34" s="4">
        <f t="shared" si="9"/>
        <v>0</v>
      </c>
      <c r="J34" s="8">
        <f>F34*D34</f>
        <v>0</v>
      </c>
      <c r="K34" s="30">
        <f>J34*1.21</f>
        <v>0</v>
      </c>
      <c r="L34" s="8">
        <f>H34*E34</f>
        <v>0</v>
      </c>
      <c r="M34" s="30">
        <f>L34*1.21</f>
        <v>0</v>
      </c>
    </row>
    <row r="35" spans="2:13" x14ac:dyDescent="0.2">
      <c r="B35" s="14" t="s">
        <v>0</v>
      </c>
      <c r="C35" s="15">
        <v>12</v>
      </c>
      <c r="D35" s="16"/>
      <c r="E35" s="16"/>
      <c r="F35" s="6"/>
      <c r="G35" s="6"/>
      <c r="H35" s="6"/>
      <c r="I35" s="6"/>
      <c r="J35" s="6"/>
      <c r="K35" s="6"/>
      <c r="L35" s="6"/>
      <c r="M35" s="6"/>
    </row>
    <row r="36" spans="2:13" x14ac:dyDescent="0.2">
      <c r="B36" s="17" t="s">
        <v>24</v>
      </c>
      <c r="C36" s="18">
        <v>3</v>
      </c>
      <c r="D36" s="18">
        <v>4500</v>
      </c>
      <c r="E36" s="18">
        <v>0</v>
      </c>
      <c r="F36" s="3">
        <v>0</v>
      </c>
      <c r="G36" s="4">
        <f t="shared" ref="G36:G37" si="10">F36*1.21</f>
        <v>0</v>
      </c>
      <c r="H36" s="3">
        <v>0</v>
      </c>
      <c r="I36" s="4">
        <f t="shared" ref="I36:I37" si="11">H36*1.21</f>
        <v>0</v>
      </c>
      <c r="J36" s="8">
        <f>F36*D36</f>
        <v>0</v>
      </c>
      <c r="K36" s="30">
        <f>J36*1.21</f>
        <v>0</v>
      </c>
      <c r="L36" s="8">
        <f>H36*E36</f>
        <v>0</v>
      </c>
      <c r="M36" s="30">
        <f>L36*1.21</f>
        <v>0</v>
      </c>
    </row>
    <row r="37" spans="2:13" x14ac:dyDescent="0.2">
      <c r="B37" s="17" t="s">
        <v>25</v>
      </c>
      <c r="C37" s="18">
        <v>9</v>
      </c>
      <c r="D37" s="18">
        <v>13500</v>
      </c>
      <c r="E37" s="18">
        <v>4500</v>
      </c>
      <c r="F37" s="3">
        <v>0</v>
      </c>
      <c r="G37" s="4">
        <f t="shared" si="10"/>
        <v>0</v>
      </c>
      <c r="H37" s="3">
        <v>0</v>
      </c>
      <c r="I37" s="4">
        <f t="shared" si="11"/>
        <v>0</v>
      </c>
      <c r="J37" s="8">
        <f>F37*D37</f>
        <v>0</v>
      </c>
      <c r="K37" s="30">
        <f>J37*1.21</f>
        <v>0</v>
      </c>
      <c r="L37" s="8">
        <f>H37*E37</f>
        <v>0</v>
      </c>
      <c r="M37" s="30">
        <f>L37*1.21</f>
        <v>0</v>
      </c>
    </row>
    <row r="38" spans="2:13" x14ac:dyDescent="0.2">
      <c r="B38" s="20"/>
      <c r="C38" s="21"/>
      <c r="D38" s="42"/>
      <c r="E38" s="42"/>
      <c r="F38" s="7"/>
      <c r="G38" s="7"/>
      <c r="H38" s="7"/>
      <c r="I38" s="7"/>
      <c r="J38" s="34"/>
      <c r="K38" s="34"/>
      <c r="L38" s="34"/>
      <c r="M38" s="34"/>
    </row>
    <row r="39" spans="2:13" x14ac:dyDescent="0.2">
      <c r="B39" s="41" t="s">
        <v>40</v>
      </c>
      <c r="C39" s="10"/>
      <c r="D39" s="10"/>
      <c r="E39" s="10"/>
      <c r="F39" s="7"/>
      <c r="G39" s="7"/>
      <c r="H39" s="7"/>
      <c r="I39" s="7"/>
      <c r="J39" s="34"/>
      <c r="K39" s="34"/>
      <c r="L39" s="34"/>
      <c r="M39" s="34"/>
    </row>
    <row r="40" spans="2:13" ht="51" x14ac:dyDescent="0.2">
      <c r="B40" s="12" t="s">
        <v>39</v>
      </c>
      <c r="C40" s="13" t="s">
        <v>5</v>
      </c>
      <c r="D40" s="33" t="s">
        <v>26</v>
      </c>
      <c r="E40" s="33" t="s">
        <v>27</v>
      </c>
      <c r="F40" s="33" t="s">
        <v>4</v>
      </c>
      <c r="G40" s="33" t="s">
        <v>18</v>
      </c>
      <c r="H40" s="33" t="s">
        <v>3</v>
      </c>
      <c r="I40" s="33" t="s">
        <v>19</v>
      </c>
      <c r="J40" s="33" t="s">
        <v>28</v>
      </c>
      <c r="K40" s="33" t="s">
        <v>29</v>
      </c>
      <c r="L40" s="33" t="s">
        <v>30</v>
      </c>
      <c r="M40" s="33" t="s">
        <v>31</v>
      </c>
    </row>
    <row r="41" spans="2:13" x14ac:dyDescent="0.2">
      <c r="B41" s="14" t="s">
        <v>2</v>
      </c>
      <c r="C41" s="15">
        <v>2</v>
      </c>
      <c r="D41" s="16"/>
      <c r="E41" s="16"/>
      <c r="F41" s="5"/>
      <c r="G41" s="5"/>
      <c r="H41" s="5"/>
      <c r="I41" s="5"/>
      <c r="J41" s="6"/>
      <c r="K41" s="6"/>
      <c r="L41" s="6"/>
      <c r="M41" s="6"/>
    </row>
    <row r="42" spans="2:13" x14ac:dyDescent="0.2">
      <c r="B42" s="17" t="s">
        <v>20</v>
      </c>
      <c r="C42" s="18">
        <v>1</v>
      </c>
      <c r="D42" s="18">
        <v>6000</v>
      </c>
      <c r="E42" s="18">
        <v>2000</v>
      </c>
      <c r="F42" s="3">
        <v>0</v>
      </c>
      <c r="G42" s="4">
        <f>F42*1.21</f>
        <v>0</v>
      </c>
      <c r="H42" s="3">
        <v>0</v>
      </c>
      <c r="I42" s="4">
        <f>H42*1.21</f>
        <v>0</v>
      </c>
      <c r="J42" s="8">
        <f>F42*D42</f>
        <v>0</v>
      </c>
      <c r="K42" s="30">
        <f>J42*1.21</f>
        <v>0</v>
      </c>
      <c r="L42" s="8">
        <f>H42*E42</f>
        <v>0</v>
      </c>
      <c r="M42" s="30">
        <f>L42*1.21</f>
        <v>0</v>
      </c>
    </row>
    <row r="43" spans="2:13" x14ac:dyDescent="0.2">
      <c r="B43" s="17" t="s">
        <v>21</v>
      </c>
      <c r="C43" s="18">
        <v>1</v>
      </c>
      <c r="D43" s="18">
        <v>7000</v>
      </c>
      <c r="E43" s="18">
        <v>1500</v>
      </c>
      <c r="F43" s="3">
        <v>0</v>
      </c>
      <c r="G43" s="4">
        <f>F43*1.21</f>
        <v>0</v>
      </c>
      <c r="H43" s="3">
        <v>0</v>
      </c>
      <c r="I43" s="4">
        <f>H43*1.21</f>
        <v>0</v>
      </c>
      <c r="J43" s="8">
        <f>F43*D43</f>
        <v>0</v>
      </c>
      <c r="K43" s="30">
        <f>J43*1.21</f>
        <v>0</v>
      </c>
      <c r="L43" s="8">
        <f>H43*E43</f>
        <v>0</v>
      </c>
      <c r="M43" s="30">
        <f>L43*1.21</f>
        <v>0</v>
      </c>
    </row>
    <row r="44" spans="2:13" x14ac:dyDescent="0.2">
      <c r="B44" s="14" t="s">
        <v>1</v>
      </c>
      <c r="C44" s="15">
        <v>3</v>
      </c>
      <c r="D44" s="16"/>
      <c r="E44" s="16"/>
      <c r="F44" s="6"/>
      <c r="G44" s="6"/>
      <c r="H44" s="6"/>
      <c r="I44" s="6"/>
      <c r="J44" s="6"/>
      <c r="K44" s="6"/>
      <c r="L44" s="6"/>
      <c r="M44" s="6"/>
    </row>
    <row r="45" spans="2:13" x14ac:dyDescent="0.2">
      <c r="B45" s="17" t="s">
        <v>22</v>
      </c>
      <c r="C45" s="18">
        <v>0</v>
      </c>
      <c r="D45" s="18">
        <v>0</v>
      </c>
      <c r="E45" s="18">
        <v>0</v>
      </c>
      <c r="F45" s="3">
        <v>0</v>
      </c>
      <c r="G45" s="4">
        <f t="shared" ref="G45:G46" si="12">F45*1.21</f>
        <v>0</v>
      </c>
      <c r="H45" s="3">
        <v>0</v>
      </c>
      <c r="I45" s="4">
        <f t="shared" ref="I45:I46" si="13">H45*1.21</f>
        <v>0</v>
      </c>
      <c r="J45" s="8">
        <f>F45*D45</f>
        <v>0</v>
      </c>
      <c r="K45" s="30">
        <f>J45*1.21</f>
        <v>0</v>
      </c>
      <c r="L45" s="8">
        <f>H45*E45</f>
        <v>0</v>
      </c>
      <c r="M45" s="30">
        <f>L45*1.21</f>
        <v>0</v>
      </c>
    </row>
    <row r="46" spans="2:13" x14ac:dyDescent="0.2">
      <c r="B46" s="17" t="s">
        <v>23</v>
      </c>
      <c r="C46" s="18">
        <v>3</v>
      </c>
      <c r="D46" s="18">
        <v>6000</v>
      </c>
      <c r="E46" s="18">
        <v>1500</v>
      </c>
      <c r="F46" s="3">
        <v>0</v>
      </c>
      <c r="G46" s="4">
        <f t="shared" si="12"/>
        <v>0</v>
      </c>
      <c r="H46" s="3">
        <v>0</v>
      </c>
      <c r="I46" s="4">
        <f t="shared" si="13"/>
        <v>0</v>
      </c>
      <c r="J46" s="8">
        <f>F46*D46</f>
        <v>0</v>
      </c>
      <c r="K46" s="30">
        <f>J46*1.21</f>
        <v>0</v>
      </c>
      <c r="L46" s="8">
        <f>H46*E46</f>
        <v>0</v>
      </c>
      <c r="M46" s="30">
        <f>L46*1.21</f>
        <v>0</v>
      </c>
    </row>
    <row r="47" spans="2:13" x14ac:dyDescent="0.2">
      <c r="B47" s="14" t="s">
        <v>0</v>
      </c>
      <c r="C47" s="15">
        <v>12</v>
      </c>
      <c r="D47" s="16"/>
      <c r="E47" s="16"/>
      <c r="F47" s="6"/>
      <c r="G47" s="6"/>
      <c r="H47" s="6"/>
      <c r="I47" s="6"/>
      <c r="J47" s="6"/>
      <c r="K47" s="6"/>
      <c r="L47" s="6"/>
      <c r="M47" s="6"/>
    </row>
    <row r="48" spans="2:13" x14ac:dyDescent="0.2">
      <c r="B48" s="17" t="s">
        <v>24</v>
      </c>
      <c r="C48" s="18">
        <v>3</v>
      </c>
      <c r="D48" s="18">
        <v>5000</v>
      </c>
      <c r="E48" s="18">
        <v>0</v>
      </c>
      <c r="F48" s="3">
        <v>0</v>
      </c>
      <c r="G48" s="4">
        <f t="shared" ref="G48:G49" si="14">F48*1.21</f>
        <v>0</v>
      </c>
      <c r="H48" s="3">
        <v>0</v>
      </c>
      <c r="I48" s="4">
        <f t="shared" ref="I48:I49" si="15">H48*1.21</f>
        <v>0</v>
      </c>
      <c r="J48" s="8">
        <f>F48*D48</f>
        <v>0</v>
      </c>
      <c r="K48" s="30">
        <f>J48*1.21</f>
        <v>0</v>
      </c>
      <c r="L48" s="8">
        <f>H48*E48</f>
        <v>0</v>
      </c>
      <c r="M48" s="30">
        <f>L48*1.21</f>
        <v>0</v>
      </c>
    </row>
    <row r="49" spans="2:13" x14ac:dyDescent="0.2">
      <c r="B49" s="17" t="s">
        <v>25</v>
      </c>
      <c r="C49" s="18">
        <v>9</v>
      </c>
      <c r="D49" s="18">
        <v>13500</v>
      </c>
      <c r="E49" s="18">
        <v>4500</v>
      </c>
      <c r="F49" s="3">
        <v>0</v>
      </c>
      <c r="G49" s="4">
        <f t="shared" si="14"/>
        <v>0</v>
      </c>
      <c r="H49" s="3">
        <v>0</v>
      </c>
      <c r="I49" s="4">
        <f t="shared" si="15"/>
        <v>0</v>
      </c>
      <c r="J49" s="8">
        <f>F49*D49</f>
        <v>0</v>
      </c>
      <c r="K49" s="30">
        <f>J49*1.21</f>
        <v>0</v>
      </c>
      <c r="L49" s="8">
        <f>H49*E49</f>
        <v>0</v>
      </c>
      <c r="M49" s="30">
        <f>L49*1.21</f>
        <v>0</v>
      </c>
    </row>
    <row r="50" spans="2:13" x14ac:dyDescent="0.2">
      <c r="B50" s="20"/>
      <c r="C50" s="21"/>
      <c r="D50" s="42"/>
      <c r="E50" s="42"/>
      <c r="F50" s="7"/>
      <c r="G50" s="7"/>
      <c r="H50" s="7"/>
      <c r="I50" s="7"/>
      <c r="J50" s="34"/>
      <c r="K50" s="34"/>
      <c r="L50" s="34"/>
      <c r="M50" s="34"/>
    </row>
    <row r="51" spans="2:13" x14ac:dyDescent="0.2">
      <c r="B51" s="41" t="s">
        <v>11</v>
      </c>
      <c r="C51" s="10"/>
      <c r="D51" s="10"/>
      <c r="E51" s="10"/>
    </row>
    <row r="52" spans="2:13" ht="51" x14ac:dyDescent="0.2">
      <c r="B52" s="12" t="s">
        <v>39</v>
      </c>
      <c r="C52" s="13" t="s">
        <v>5</v>
      </c>
      <c r="D52" s="33" t="s">
        <v>26</v>
      </c>
      <c r="E52" s="33" t="s">
        <v>27</v>
      </c>
      <c r="F52" s="33" t="s">
        <v>4</v>
      </c>
      <c r="G52" s="33" t="s">
        <v>18</v>
      </c>
      <c r="H52" s="33" t="s">
        <v>3</v>
      </c>
      <c r="I52" s="33" t="s">
        <v>19</v>
      </c>
      <c r="J52" s="33" t="s">
        <v>28</v>
      </c>
      <c r="K52" s="33" t="s">
        <v>29</v>
      </c>
      <c r="L52" s="33" t="s">
        <v>30</v>
      </c>
      <c r="M52" s="33" t="s">
        <v>31</v>
      </c>
    </row>
    <row r="53" spans="2:13" x14ac:dyDescent="0.2">
      <c r="B53" s="14" t="s">
        <v>2</v>
      </c>
      <c r="C53" s="15">
        <v>4</v>
      </c>
      <c r="D53" s="18"/>
      <c r="E53" s="18"/>
      <c r="F53" s="5"/>
      <c r="G53" s="5"/>
      <c r="H53" s="5"/>
      <c r="I53" s="5"/>
      <c r="J53" s="6"/>
      <c r="K53" s="6"/>
      <c r="L53" s="6"/>
      <c r="M53" s="6"/>
    </row>
    <row r="54" spans="2:13" x14ac:dyDescent="0.2">
      <c r="B54" s="17" t="s">
        <v>20</v>
      </c>
      <c r="C54" s="18">
        <v>3</v>
      </c>
      <c r="D54" s="18">
        <v>15000</v>
      </c>
      <c r="E54" s="18">
        <v>6000</v>
      </c>
      <c r="F54" s="3">
        <v>0</v>
      </c>
      <c r="G54" s="4">
        <f>F54*1.21</f>
        <v>0</v>
      </c>
      <c r="H54" s="3">
        <v>0</v>
      </c>
      <c r="I54" s="4">
        <f>H54*1.21</f>
        <v>0</v>
      </c>
      <c r="J54" s="8">
        <f>F54*D54</f>
        <v>0</v>
      </c>
      <c r="K54" s="30">
        <f>J54*1.21</f>
        <v>0</v>
      </c>
      <c r="L54" s="8">
        <f>H54*E54</f>
        <v>0</v>
      </c>
      <c r="M54" s="30">
        <f>L54*1.21</f>
        <v>0</v>
      </c>
    </row>
    <row r="55" spans="2:13" x14ac:dyDescent="0.2">
      <c r="B55" s="17" t="s">
        <v>21</v>
      </c>
      <c r="C55" s="18">
        <v>1</v>
      </c>
      <c r="D55" s="18">
        <v>7000</v>
      </c>
      <c r="E55" s="18">
        <v>1500</v>
      </c>
      <c r="F55" s="3">
        <v>0</v>
      </c>
      <c r="G55" s="4">
        <f>F55*1.21</f>
        <v>0</v>
      </c>
      <c r="H55" s="3">
        <v>0</v>
      </c>
      <c r="I55" s="4">
        <f>H55*1.21</f>
        <v>0</v>
      </c>
      <c r="J55" s="8">
        <f>F55*D55</f>
        <v>0</v>
      </c>
      <c r="K55" s="30">
        <f>J55*1.21</f>
        <v>0</v>
      </c>
      <c r="L55" s="8">
        <f>H55*E55</f>
        <v>0</v>
      </c>
      <c r="M55" s="30">
        <f>L55*1.21</f>
        <v>0</v>
      </c>
    </row>
    <row r="56" spans="2:13" x14ac:dyDescent="0.2">
      <c r="B56" s="14" t="s">
        <v>1</v>
      </c>
      <c r="C56" s="15">
        <v>1</v>
      </c>
      <c r="D56" s="16"/>
      <c r="E56" s="16"/>
      <c r="F56" s="6"/>
      <c r="G56" s="6"/>
      <c r="H56" s="6"/>
      <c r="I56" s="6"/>
      <c r="J56" s="6"/>
      <c r="K56" s="6"/>
      <c r="L56" s="6"/>
      <c r="M56" s="6"/>
    </row>
    <row r="57" spans="2:13" x14ac:dyDescent="0.2">
      <c r="B57" s="17" t="s">
        <v>22</v>
      </c>
      <c r="C57" s="18">
        <v>0</v>
      </c>
      <c r="D57" s="18">
        <v>0</v>
      </c>
      <c r="E57" s="18">
        <v>0</v>
      </c>
      <c r="F57" s="3">
        <v>0</v>
      </c>
      <c r="G57" s="4">
        <f t="shared" ref="G57:G58" si="16">F57*1.21</f>
        <v>0</v>
      </c>
      <c r="H57" s="3">
        <v>0</v>
      </c>
      <c r="I57" s="4">
        <f t="shared" ref="I57:I58" si="17">H57*1.21</f>
        <v>0</v>
      </c>
      <c r="J57" s="8">
        <f>F57*D57</f>
        <v>0</v>
      </c>
      <c r="K57" s="30">
        <f>J57*1.21</f>
        <v>0</v>
      </c>
      <c r="L57" s="8">
        <f>H57*E57</f>
        <v>0</v>
      </c>
      <c r="M57" s="30">
        <f>L57*1.21</f>
        <v>0</v>
      </c>
    </row>
    <row r="58" spans="2:13" x14ac:dyDescent="0.2">
      <c r="B58" s="17" t="s">
        <v>23</v>
      </c>
      <c r="C58" s="18">
        <v>1</v>
      </c>
      <c r="D58" s="18">
        <v>2000</v>
      </c>
      <c r="E58" s="18">
        <v>500</v>
      </c>
      <c r="F58" s="3">
        <v>0</v>
      </c>
      <c r="G58" s="4">
        <f t="shared" si="16"/>
        <v>0</v>
      </c>
      <c r="H58" s="3">
        <v>0</v>
      </c>
      <c r="I58" s="4">
        <f t="shared" si="17"/>
        <v>0</v>
      </c>
      <c r="J58" s="8">
        <f>F58*D58</f>
        <v>0</v>
      </c>
      <c r="K58" s="30">
        <f>J58*1.21</f>
        <v>0</v>
      </c>
      <c r="L58" s="8">
        <f>H58*E58</f>
        <v>0</v>
      </c>
      <c r="M58" s="30">
        <f>L58*1.21</f>
        <v>0</v>
      </c>
    </row>
    <row r="59" spans="2:13" x14ac:dyDescent="0.2">
      <c r="B59" s="14" t="s">
        <v>0</v>
      </c>
      <c r="C59" s="15">
        <v>7</v>
      </c>
      <c r="D59" s="16"/>
      <c r="E59" s="16"/>
      <c r="F59" s="6"/>
      <c r="G59" s="6"/>
      <c r="H59" s="6"/>
      <c r="I59" s="6"/>
      <c r="J59" s="6"/>
      <c r="K59" s="6"/>
      <c r="L59" s="6"/>
      <c r="M59" s="6"/>
    </row>
    <row r="60" spans="2:13" x14ac:dyDescent="0.2">
      <c r="B60" s="17" t="s">
        <v>24</v>
      </c>
      <c r="C60" s="18">
        <v>2</v>
      </c>
      <c r="D60" s="18">
        <v>3000</v>
      </c>
      <c r="E60" s="18"/>
      <c r="F60" s="3">
        <v>0</v>
      </c>
      <c r="G60" s="4">
        <f t="shared" ref="G60:G61" si="18">F60*1.21</f>
        <v>0</v>
      </c>
      <c r="H60" s="3">
        <v>0</v>
      </c>
      <c r="I60" s="4">
        <f t="shared" ref="I60:I61" si="19">H60*1.21</f>
        <v>0</v>
      </c>
      <c r="J60" s="8">
        <f>F60*D60</f>
        <v>0</v>
      </c>
      <c r="K60" s="30">
        <f>J60*1.21</f>
        <v>0</v>
      </c>
      <c r="L60" s="8">
        <f>H60*E60</f>
        <v>0</v>
      </c>
      <c r="M60" s="30">
        <f>L60*1.21</f>
        <v>0</v>
      </c>
    </row>
    <row r="61" spans="2:13" x14ac:dyDescent="0.2">
      <c r="B61" s="17" t="s">
        <v>25</v>
      </c>
      <c r="C61" s="18">
        <v>5</v>
      </c>
      <c r="D61" s="18">
        <v>7500</v>
      </c>
      <c r="E61" s="18">
        <v>2500</v>
      </c>
      <c r="F61" s="3">
        <v>0</v>
      </c>
      <c r="G61" s="4">
        <f t="shared" si="18"/>
        <v>0</v>
      </c>
      <c r="H61" s="3">
        <v>0</v>
      </c>
      <c r="I61" s="4">
        <f t="shared" si="19"/>
        <v>0</v>
      </c>
      <c r="J61" s="8">
        <f>F61*D61</f>
        <v>0</v>
      </c>
      <c r="K61" s="30">
        <f>J61*1.21</f>
        <v>0</v>
      </c>
      <c r="L61" s="8">
        <f>H61*E61</f>
        <v>0</v>
      </c>
      <c r="M61" s="30">
        <f>L61*1.21</f>
        <v>0</v>
      </c>
    </row>
    <row r="62" spans="2:13" x14ac:dyDescent="0.2">
      <c r="B62" s="19"/>
      <c r="C62" s="10"/>
      <c r="D62" s="43"/>
      <c r="E62" s="43"/>
    </row>
    <row r="63" spans="2:13" x14ac:dyDescent="0.2">
      <c r="B63" s="41" t="s">
        <v>12</v>
      </c>
      <c r="C63" s="10"/>
      <c r="D63" s="10"/>
      <c r="E63" s="10"/>
    </row>
    <row r="64" spans="2:13" ht="51" x14ac:dyDescent="0.2">
      <c r="B64" s="12" t="s">
        <v>39</v>
      </c>
      <c r="C64" s="13" t="s">
        <v>5</v>
      </c>
      <c r="D64" s="33" t="s">
        <v>26</v>
      </c>
      <c r="E64" s="33" t="s">
        <v>27</v>
      </c>
      <c r="F64" s="33" t="s">
        <v>4</v>
      </c>
      <c r="G64" s="33" t="s">
        <v>18</v>
      </c>
      <c r="H64" s="33" t="s">
        <v>3</v>
      </c>
      <c r="I64" s="33" t="s">
        <v>19</v>
      </c>
      <c r="J64" s="33" t="s">
        <v>28</v>
      </c>
      <c r="K64" s="33" t="s">
        <v>29</v>
      </c>
      <c r="L64" s="33" t="s">
        <v>30</v>
      </c>
      <c r="M64" s="33" t="s">
        <v>31</v>
      </c>
    </row>
    <row r="65" spans="2:13" x14ac:dyDescent="0.2">
      <c r="B65" s="14" t="s">
        <v>2</v>
      </c>
      <c r="C65" s="15">
        <v>2</v>
      </c>
      <c r="D65" s="16"/>
      <c r="E65" s="16"/>
      <c r="F65" s="6"/>
      <c r="G65" s="6"/>
      <c r="H65" s="6"/>
      <c r="I65" s="6"/>
      <c r="J65" s="6"/>
      <c r="K65" s="6"/>
      <c r="L65" s="6"/>
      <c r="M65" s="6"/>
    </row>
    <row r="66" spans="2:13" x14ac:dyDescent="0.2">
      <c r="B66" s="17" t="s">
        <v>20</v>
      </c>
      <c r="C66" s="18">
        <v>1</v>
      </c>
      <c r="D66" s="18">
        <v>7000</v>
      </c>
      <c r="E66" s="18">
        <v>2000</v>
      </c>
      <c r="F66" s="3">
        <v>0</v>
      </c>
      <c r="G66" s="4">
        <f>F66*1.21</f>
        <v>0</v>
      </c>
      <c r="H66" s="3">
        <v>0</v>
      </c>
      <c r="I66" s="4">
        <f>H66*1.21</f>
        <v>0</v>
      </c>
      <c r="J66" s="8">
        <f>F66*D66</f>
        <v>0</v>
      </c>
      <c r="K66" s="30">
        <f>J66*1.21</f>
        <v>0</v>
      </c>
      <c r="L66" s="8">
        <f>H66*E66</f>
        <v>0</v>
      </c>
      <c r="M66" s="30">
        <f>L66*1.21</f>
        <v>0</v>
      </c>
    </row>
    <row r="67" spans="2:13" x14ac:dyDescent="0.2">
      <c r="B67" s="17" t="s">
        <v>21</v>
      </c>
      <c r="C67" s="18">
        <v>1</v>
      </c>
      <c r="D67" s="18">
        <v>7000</v>
      </c>
      <c r="E67" s="18">
        <v>1500</v>
      </c>
      <c r="F67" s="3">
        <v>0</v>
      </c>
      <c r="G67" s="4">
        <f>F67*1.21</f>
        <v>0</v>
      </c>
      <c r="H67" s="3">
        <v>0</v>
      </c>
      <c r="I67" s="4">
        <f>H67*1.21</f>
        <v>0</v>
      </c>
      <c r="J67" s="8">
        <f>F67*D67</f>
        <v>0</v>
      </c>
      <c r="K67" s="30">
        <f>J67*1.21</f>
        <v>0</v>
      </c>
      <c r="L67" s="8">
        <f>H67*E67</f>
        <v>0</v>
      </c>
      <c r="M67" s="30">
        <f>L67*1.21</f>
        <v>0</v>
      </c>
    </row>
    <row r="68" spans="2:13" x14ac:dyDescent="0.2">
      <c r="B68" s="14" t="s">
        <v>1</v>
      </c>
      <c r="C68" s="15">
        <v>1</v>
      </c>
      <c r="D68" s="16"/>
      <c r="E68" s="16"/>
      <c r="F68" s="6"/>
      <c r="G68" s="6"/>
      <c r="H68" s="6"/>
      <c r="I68" s="6"/>
      <c r="J68" s="6"/>
      <c r="K68" s="6"/>
      <c r="L68" s="6"/>
      <c r="M68" s="6"/>
    </row>
    <row r="69" spans="2:13" x14ac:dyDescent="0.2">
      <c r="B69" s="17" t="s">
        <v>22</v>
      </c>
      <c r="C69" s="18">
        <v>0</v>
      </c>
      <c r="D69" s="18">
        <v>0</v>
      </c>
      <c r="E69" s="18">
        <v>0</v>
      </c>
      <c r="F69" s="3">
        <v>0</v>
      </c>
      <c r="G69" s="4">
        <f t="shared" ref="G69:G70" si="20">F69*1.21</f>
        <v>0</v>
      </c>
      <c r="H69" s="3">
        <v>0</v>
      </c>
      <c r="I69" s="4">
        <f t="shared" ref="I69:I70" si="21">H69*1.21</f>
        <v>0</v>
      </c>
      <c r="J69" s="8">
        <f>F69*D69</f>
        <v>0</v>
      </c>
      <c r="K69" s="30">
        <f>J69*1.21</f>
        <v>0</v>
      </c>
      <c r="L69" s="8">
        <f>H69*E69</f>
        <v>0</v>
      </c>
      <c r="M69" s="30">
        <f>L69*1.21</f>
        <v>0</v>
      </c>
    </row>
    <row r="70" spans="2:13" x14ac:dyDescent="0.2">
      <c r="B70" s="17" t="s">
        <v>23</v>
      </c>
      <c r="C70" s="18">
        <v>1</v>
      </c>
      <c r="D70" s="18">
        <v>2000</v>
      </c>
      <c r="E70" s="18">
        <v>500</v>
      </c>
      <c r="F70" s="3">
        <v>0</v>
      </c>
      <c r="G70" s="4">
        <f t="shared" si="20"/>
        <v>0</v>
      </c>
      <c r="H70" s="3">
        <v>0</v>
      </c>
      <c r="I70" s="4">
        <f t="shared" si="21"/>
        <v>0</v>
      </c>
      <c r="J70" s="8">
        <f>F70*D70</f>
        <v>0</v>
      </c>
      <c r="K70" s="30">
        <f>J70*1.21</f>
        <v>0</v>
      </c>
      <c r="L70" s="8">
        <f>H70*E70</f>
        <v>0</v>
      </c>
      <c r="M70" s="30">
        <f>L70*1.21</f>
        <v>0</v>
      </c>
    </row>
    <row r="71" spans="2:13" x14ac:dyDescent="0.2">
      <c r="B71" s="14" t="s">
        <v>0</v>
      </c>
      <c r="C71" s="15">
        <v>7</v>
      </c>
      <c r="D71" s="16"/>
      <c r="E71" s="16"/>
      <c r="F71" s="6"/>
      <c r="G71" s="6"/>
      <c r="H71" s="6"/>
      <c r="I71" s="6"/>
      <c r="J71" s="6"/>
      <c r="K71" s="6"/>
      <c r="L71" s="6"/>
      <c r="M71" s="6"/>
    </row>
    <row r="72" spans="2:13" x14ac:dyDescent="0.2">
      <c r="B72" s="17" t="s">
        <v>24</v>
      </c>
      <c r="C72" s="18">
        <v>2</v>
      </c>
      <c r="D72" s="18">
        <v>3000</v>
      </c>
      <c r="E72" s="18">
        <v>0</v>
      </c>
      <c r="F72" s="3">
        <v>0</v>
      </c>
      <c r="G72" s="4">
        <f t="shared" ref="G72:G73" si="22">F72*1.21</f>
        <v>0</v>
      </c>
      <c r="H72" s="3">
        <v>0</v>
      </c>
      <c r="I72" s="4">
        <f t="shared" ref="I72:I73" si="23">H72*1.21</f>
        <v>0</v>
      </c>
      <c r="J72" s="8">
        <f>F72*D72</f>
        <v>0</v>
      </c>
      <c r="K72" s="30">
        <f>J72*1.21</f>
        <v>0</v>
      </c>
      <c r="L72" s="8">
        <f>H72*E72</f>
        <v>0</v>
      </c>
      <c r="M72" s="30">
        <f>L72*1.21</f>
        <v>0</v>
      </c>
    </row>
    <row r="73" spans="2:13" x14ac:dyDescent="0.2">
      <c r="B73" s="17" t="s">
        <v>25</v>
      </c>
      <c r="C73" s="18">
        <v>5</v>
      </c>
      <c r="D73" s="18">
        <v>7500</v>
      </c>
      <c r="E73" s="18">
        <v>2500</v>
      </c>
      <c r="F73" s="3">
        <v>0</v>
      </c>
      <c r="G73" s="4">
        <f t="shared" si="22"/>
        <v>0</v>
      </c>
      <c r="H73" s="3">
        <v>0</v>
      </c>
      <c r="I73" s="4">
        <f t="shared" si="23"/>
        <v>0</v>
      </c>
      <c r="J73" s="8">
        <f>F73*D73</f>
        <v>0</v>
      </c>
      <c r="K73" s="30">
        <f>J73*1.21</f>
        <v>0</v>
      </c>
      <c r="L73" s="8">
        <f>H73*E73</f>
        <v>0</v>
      </c>
      <c r="M73" s="30">
        <f>L73*1.21</f>
        <v>0</v>
      </c>
    </row>
    <row r="74" spans="2:13" x14ac:dyDescent="0.2">
      <c r="B74" s="19"/>
      <c r="C74" s="10"/>
      <c r="D74" s="43"/>
      <c r="E74" s="43"/>
    </row>
    <row r="75" spans="2:13" x14ac:dyDescent="0.2">
      <c r="B75" s="41" t="s">
        <v>14</v>
      </c>
      <c r="C75" s="10"/>
      <c r="D75" s="10"/>
      <c r="E75" s="10"/>
    </row>
    <row r="76" spans="2:13" ht="51" x14ac:dyDescent="0.2">
      <c r="B76" s="12" t="s">
        <v>39</v>
      </c>
      <c r="C76" s="13" t="s">
        <v>5</v>
      </c>
      <c r="D76" s="33" t="s">
        <v>26</v>
      </c>
      <c r="E76" s="33" t="s">
        <v>27</v>
      </c>
      <c r="F76" s="33" t="s">
        <v>4</v>
      </c>
      <c r="G76" s="33" t="s">
        <v>18</v>
      </c>
      <c r="H76" s="33" t="s">
        <v>3</v>
      </c>
      <c r="I76" s="33" t="s">
        <v>19</v>
      </c>
      <c r="J76" s="33" t="s">
        <v>28</v>
      </c>
      <c r="K76" s="33" t="s">
        <v>29</v>
      </c>
      <c r="L76" s="33" t="s">
        <v>30</v>
      </c>
      <c r="M76" s="33" t="s">
        <v>31</v>
      </c>
    </row>
    <row r="77" spans="2:13" x14ac:dyDescent="0.2">
      <c r="B77" s="14" t="s">
        <v>2</v>
      </c>
      <c r="C77" s="15">
        <v>2</v>
      </c>
      <c r="D77" s="16"/>
      <c r="E77" s="16"/>
      <c r="F77" s="6"/>
      <c r="G77" s="6"/>
      <c r="H77" s="6"/>
      <c r="I77" s="6"/>
      <c r="J77" s="6"/>
      <c r="K77" s="6"/>
      <c r="L77" s="6"/>
      <c r="M77" s="6"/>
    </row>
    <row r="78" spans="2:13" x14ac:dyDescent="0.2">
      <c r="B78" s="17" t="s">
        <v>20</v>
      </c>
      <c r="C78" s="18">
        <v>1</v>
      </c>
      <c r="D78" s="18">
        <v>6000</v>
      </c>
      <c r="E78" s="18">
        <v>2000</v>
      </c>
      <c r="F78" s="3">
        <v>0</v>
      </c>
      <c r="G78" s="4">
        <f>F78*1.21</f>
        <v>0</v>
      </c>
      <c r="H78" s="3">
        <v>0</v>
      </c>
      <c r="I78" s="4">
        <f>H78*1.21</f>
        <v>0</v>
      </c>
      <c r="J78" s="8">
        <f>F78*D78</f>
        <v>0</v>
      </c>
      <c r="K78" s="30">
        <f>J78*1.21</f>
        <v>0</v>
      </c>
      <c r="L78" s="8">
        <f>H78*E78</f>
        <v>0</v>
      </c>
      <c r="M78" s="30">
        <f>L78*1.21</f>
        <v>0</v>
      </c>
    </row>
    <row r="79" spans="2:13" x14ac:dyDescent="0.2">
      <c r="B79" s="17" t="s">
        <v>21</v>
      </c>
      <c r="C79" s="18">
        <v>1</v>
      </c>
      <c r="D79" s="18">
        <v>7000</v>
      </c>
      <c r="E79" s="18">
        <v>1500</v>
      </c>
      <c r="F79" s="3">
        <v>0</v>
      </c>
      <c r="G79" s="4">
        <f>F79*1.21</f>
        <v>0</v>
      </c>
      <c r="H79" s="3">
        <v>0</v>
      </c>
      <c r="I79" s="4">
        <f>H79*1.21</f>
        <v>0</v>
      </c>
      <c r="J79" s="8">
        <f>F79*D79</f>
        <v>0</v>
      </c>
      <c r="K79" s="30">
        <f>J79*1.21</f>
        <v>0</v>
      </c>
      <c r="L79" s="8">
        <f>H79*E79</f>
        <v>0</v>
      </c>
      <c r="M79" s="30">
        <f>L79*1.21</f>
        <v>0</v>
      </c>
    </row>
    <row r="80" spans="2:13" x14ac:dyDescent="0.2">
      <c r="B80" s="14" t="s">
        <v>1</v>
      </c>
      <c r="C80" s="15">
        <v>3</v>
      </c>
      <c r="D80" s="16"/>
      <c r="E80" s="16"/>
      <c r="F80" s="6"/>
      <c r="G80" s="6"/>
      <c r="H80" s="6"/>
      <c r="I80" s="6"/>
      <c r="J80" s="6"/>
      <c r="K80" s="6"/>
      <c r="L80" s="6"/>
      <c r="M80" s="6"/>
    </row>
    <row r="81" spans="2:13" x14ac:dyDescent="0.2">
      <c r="B81" s="17" t="s">
        <v>22</v>
      </c>
      <c r="C81" s="18">
        <v>1</v>
      </c>
      <c r="D81" s="18">
        <v>3000</v>
      </c>
      <c r="E81" s="18">
        <v>0</v>
      </c>
      <c r="F81" s="3">
        <v>0</v>
      </c>
      <c r="G81" s="4">
        <f t="shared" ref="G81:G82" si="24">F81*1.21</f>
        <v>0</v>
      </c>
      <c r="H81" s="3">
        <v>0</v>
      </c>
      <c r="I81" s="4">
        <f t="shared" ref="I81:I82" si="25">H81*1.21</f>
        <v>0</v>
      </c>
      <c r="J81" s="8">
        <f>F81*D81</f>
        <v>0</v>
      </c>
      <c r="K81" s="30">
        <f>J81*1.21</f>
        <v>0</v>
      </c>
      <c r="L81" s="8">
        <f>H81*E81</f>
        <v>0</v>
      </c>
      <c r="M81" s="30">
        <f>L81*1.21</f>
        <v>0</v>
      </c>
    </row>
    <row r="82" spans="2:13" x14ac:dyDescent="0.2">
      <c r="B82" s="17" t="s">
        <v>23</v>
      </c>
      <c r="C82" s="18">
        <v>2</v>
      </c>
      <c r="D82" s="18">
        <v>4000</v>
      </c>
      <c r="E82" s="18">
        <v>1000</v>
      </c>
      <c r="F82" s="3">
        <v>0</v>
      </c>
      <c r="G82" s="4">
        <f t="shared" si="24"/>
        <v>0</v>
      </c>
      <c r="H82" s="3">
        <v>0</v>
      </c>
      <c r="I82" s="4">
        <f t="shared" si="25"/>
        <v>0</v>
      </c>
      <c r="J82" s="8">
        <f>F82*D82</f>
        <v>0</v>
      </c>
      <c r="K82" s="30">
        <f>J82*1.21</f>
        <v>0</v>
      </c>
      <c r="L82" s="8">
        <f>H82*E82</f>
        <v>0</v>
      </c>
      <c r="M82" s="30">
        <f>L82*1.21</f>
        <v>0</v>
      </c>
    </row>
    <row r="83" spans="2:13" x14ac:dyDescent="0.2">
      <c r="B83" s="14" t="s">
        <v>0</v>
      </c>
      <c r="C83" s="15">
        <v>5</v>
      </c>
      <c r="D83" s="16"/>
      <c r="E83" s="16"/>
      <c r="F83" s="6"/>
      <c r="G83" s="6"/>
      <c r="H83" s="6"/>
      <c r="I83" s="6"/>
      <c r="J83" s="6"/>
      <c r="K83" s="6"/>
      <c r="L83" s="6"/>
      <c r="M83" s="6"/>
    </row>
    <row r="84" spans="2:13" x14ac:dyDescent="0.2">
      <c r="B84" s="17" t="s">
        <v>24</v>
      </c>
      <c r="C84" s="18">
        <v>2</v>
      </c>
      <c r="D84" s="18">
        <v>3000</v>
      </c>
      <c r="E84" s="18">
        <v>0</v>
      </c>
      <c r="F84" s="3">
        <v>0</v>
      </c>
      <c r="G84" s="4">
        <f t="shared" ref="G84:G85" si="26">F84*1.21</f>
        <v>0</v>
      </c>
      <c r="H84" s="3">
        <v>0</v>
      </c>
      <c r="I84" s="4">
        <f t="shared" ref="I84:I85" si="27">H84*1.21</f>
        <v>0</v>
      </c>
      <c r="J84" s="8">
        <f>F84*D84</f>
        <v>0</v>
      </c>
      <c r="K84" s="30">
        <f>J84*1.21</f>
        <v>0</v>
      </c>
      <c r="L84" s="8">
        <f>H84*E84</f>
        <v>0</v>
      </c>
      <c r="M84" s="30">
        <f>L84*1.21</f>
        <v>0</v>
      </c>
    </row>
    <row r="85" spans="2:13" x14ac:dyDescent="0.2">
      <c r="B85" s="17" t="s">
        <v>25</v>
      </c>
      <c r="C85" s="18">
        <v>3</v>
      </c>
      <c r="D85" s="18">
        <v>4500</v>
      </c>
      <c r="E85" s="18">
        <v>1500</v>
      </c>
      <c r="F85" s="3">
        <v>0</v>
      </c>
      <c r="G85" s="4">
        <f t="shared" si="26"/>
        <v>0</v>
      </c>
      <c r="H85" s="3">
        <v>0</v>
      </c>
      <c r="I85" s="4">
        <f t="shared" si="27"/>
        <v>0</v>
      </c>
      <c r="J85" s="8">
        <f>F85*D85</f>
        <v>0</v>
      </c>
      <c r="K85" s="30">
        <f>J85*1.21</f>
        <v>0</v>
      </c>
      <c r="L85" s="8">
        <f>H85*E85</f>
        <v>0</v>
      </c>
      <c r="M85" s="30">
        <f>L85*1.21</f>
        <v>0</v>
      </c>
    </row>
    <row r="86" spans="2:13" x14ac:dyDescent="0.2">
      <c r="B86" s="19"/>
      <c r="C86" s="10"/>
      <c r="D86" s="43"/>
      <c r="E86" s="43"/>
    </row>
    <row r="87" spans="2:13" x14ac:dyDescent="0.2">
      <c r="B87" s="41" t="s">
        <v>13</v>
      </c>
      <c r="C87" s="10"/>
      <c r="D87" s="10"/>
      <c r="E87" s="10"/>
    </row>
    <row r="88" spans="2:13" ht="51" x14ac:dyDescent="0.2">
      <c r="B88" s="12" t="s">
        <v>39</v>
      </c>
      <c r="C88" s="13" t="s">
        <v>5</v>
      </c>
      <c r="D88" s="33" t="s">
        <v>26</v>
      </c>
      <c r="E88" s="33" t="s">
        <v>27</v>
      </c>
      <c r="F88" s="33" t="s">
        <v>4</v>
      </c>
      <c r="G88" s="33" t="s">
        <v>18</v>
      </c>
      <c r="H88" s="33" t="s">
        <v>3</v>
      </c>
      <c r="I88" s="33" t="s">
        <v>19</v>
      </c>
      <c r="J88" s="33" t="s">
        <v>28</v>
      </c>
      <c r="K88" s="33" t="s">
        <v>29</v>
      </c>
      <c r="L88" s="33" t="s">
        <v>30</v>
      </c>
      <c r="M88" s="33" t="s">
        <v>31</v>
      </c>
    </row>
    <row r="89" spans="2:13" x14ac:dyDescent="0.2">
      <c r="B89" s="14" t="s">
        <v>2</v>
      </c>
      <c r="C89" s="15">
        <v>3</v>
      </c>
      <c r="D89" s="16"/>
      <c r="E89" s="16"/>
      <c r="F89" s="6"/>
      <c r="G89" s="6"/>
      <c r="H89" s="6"/>
      <c r="I89" s="6"/>
      <c r="J89" s="6"/>
      <c r="K89" s="6"/>
      <c r="L89" s="6"/>
      <c r="M89" s="6"/>
    </row>
    <row r="90" spans="2:13" x14ac:dyDescent="0.2">
      <c r="B90" s="17" t="s">
        <v>20</v>
      </c>
      <c r="C90" s="18">
        <v>2</v>
      </c>
      <c r="D90" s="18">
        <v>12000</v>
      </c>
      <c r="E90" s="18">
        <v>2000</v>
      </c>
      <c r="F90" s="3">
        <v>0</v>
      </c>
      <c r="G90" s="4">
        <f>F90*1.21</f>
        <v>0</v>
      </c>
      <c r="H90" s="3">
        <v>0</v>
      </c>
      <c r="I90" s="4">
        <f>H90*1.21</f>
        <v>0</v>
      </c>
      <c r="J90" s="8">
        <f>F90*D90</f>
        <v>0</v>
      </c>
      <c r="K90" s="30">
        <f>J90*1.21</f>
        <v>0</v>
      </c>
      <c r="L90" s="8">
        <f>H90*E90</f>
        <v>0</v>
      </c>
      <c r="M90" s="8">
        <f>L90*1.21</f>
        <v>0</v>
      </c>
    </row>
    <row r="91" spans="2:13" x14ac:dyDescent="0.2">
      <c r="B91" s="17" t="s">
        <v>21</v>
      </c>
      <c r="C91" s="18">
        <v>1</v>
      </c>
      <c r="D91" s="18">
        <v>7000</v>
      </c>
      <c r="E91" s="18">
        <v>1500</v>
      </c>
      <c r="F91" s="3">
        <v>0</v>
      </c>
      <c r="G91" s="4">
        <f>F91*1.21</f>
        <v>0</v>
      </c>
      <c r="H91" s="3">
        <v>0</v>
      </c>
      <c r="I91" s="4">
        <f>H91*1.21</f>
        <v>0</v>
      </c>
      <c r="J91" s="8">
        <f>F91*D91</f>
        <v>0</v>
      </c>
      <c r="K91" s="30">
        <f>J91*1.21</f>
        <v>0</v>
      </c>
      <c r="L91" s="8">
        <f>H91*E91</f>
        <v>0</v>
      </c>
      <c r="M91" s="8">
        <f>L91*1.21</f>
        <v>0</v>
      </c>
    </row>
    <row r="92" spans="2:13" x14ac:dyDescent="0.2">
      <c r="B92" s="14" t="s">
        <v>1</v>
      </c>
      <c r="C92" s="15">
        <v>3</v>
      </c>
      <c r="D92" s="16"/>
      <c r="E92" s="16"/>
      <c r="F92" s="6"/>
      <c r="G92" s="6"/>
      <c r="H92" s="6"/>
      <c r="I92" s="6"/>
      <c r="J92" s="6"/>
      <c r="K92" s="6"/>
      <c r="L92" s="6"/>
      <c r="M92" s="6"/>
    </row>
    <row r="93" spans="2:13" x14ac:dyDescent="0.2">
      <c r="B93" s="17" t="s">
        <v>22</v>
      </c>
      <c r="C93" s="18">
        <v>1</v>
      </c>
      <c r="D93" s="18">
        <v>3000</v>
      </c>
      <c r="E93" s="18">
        <v>0</v>
      </c>
      <c r="F93" s="3">
        <v>0</v>
      </c>
      <c r="G93" s="4">
        <f t="shared" ref="G93:G94" si="28">F93*1.21</f>
        <v>0</v>
      </c>
      <c r="H93" s="3">
        <v>0</v>
      </c>
      <c r="I93" s="4">
        <f t="shared" ref="I93:I94" si="29">H93*1.21</f>
        <v>0</v>
      </c>
      <c r="J93" s="8">
        <f>F93*D93</f>
        <v>0</v>
      </c>
      <c r="K93" s="30">
        <f>J93*1.21</f>
        <v>0</v>
      </c>
      <c r="L93" s="8">
        <f>H93*E93</f>
        <v>0</v>
      </c>
      <c r="M93" s="8">
        <f>L93*1.21</f>
        <v>0</v>
      </c>
    </row>
    <row r="94" spans="2:13" x14ac:dyDescent="0.2">
      <c r="B94" s="17" t="s">
        <v>23</v>
      </c>
      <c r="C94" s="18">
        <v>2</v>
      </c>
      <c r="D94" s="18">
        <v>4000</v>
      </c>
      <c r="E94" s="18">
        <v>1000</v>
      </c>
      <c r="F94" s="3">
        <v>0</v>
      </c>
      <c r="G94" s="4">
        <f t="shared" si="28"/>
        <v>0</v>
      </c>
      <c r="H94" s="3">
        <v>0</v>
      </c>
      <c r="I94" s="4">
        <f t="shared" si="29"/>
        <v>0</v>
      </c>
      <c r="J94" s="8">
        <f>F94*D94</f>
        <v>0</v>
      </c>
      <c r="K94" s="30">
        <f>J94*1.21</f>
        <v>0</v>
      </c>
      <c r="L94" s="8">
        <f>H94*E94</f>
        <v>0</v>
      </c>
      <c r="M94" s="8">
        <f>L94*1.21</f>
        <v>0</v>
      </c>
    </row>
    <row r="95" spans="2:13" x14ac:dyDescent="0.2">
      <c r="B95" s="14" t="s">
        <v>0</v>
      </c>
      <c r="C95" s="15">
        <v>5</v>
      </c>
      <c r="D95" s="16"/>
      <c r="E95" s="16"/>
      <c r="F95" s="6"/>
      <c r="G95" s="6"/>
      <c r="H95" s="6"/>
      <c r="I95" s="6"/>
      <c r="J95" s="6"/>
      <c r="K95" s="6"/>
      <c r="L95" s="6"/>
      <c r="M95" s="6"/>
    </row>
    <row r="96" spans="2:13" x14ac:dyDescent="0.2">
      <c r="B96" s="17" t="s">
        <v>24</v>
      </c>
      <c r="C96" s="18">
        <v>2</v>
      </c>
      <c r="D96" s="18">
        <v>3000</v>
      </c>
      <c r="E96" s="18">
        <v>0</v>
      </c>
      <c r="F96" s="3">
        <v>0</v>
      </c>
      <c r="G96" s="4">
        <f t="shared" ref="G96:G97" si="30">F96*1.21</f>
        <v>0</v>
      </c>
      <c r="H96" s="3">
        <v>0</v>
      </c>
      <c r="I96" s="4">
        <f t="shared" ref="I96:I97" si="31">H96*1.21</f>
        <v>0</v>
      </c>
      <c r="J96" s="8">
        <f>F96*D96</f>
        <v>0</v>
      </c>
      <c r="K96" s="30">
        <f>J96*1.21</f>
        <v>0</v>
      </c>
      <c r="L96" s="8">
        <f>H96*E96</f>
        <v>0</v>
      </c>
      <c r="M96" s="8">
        <f>L96*1.21</f>
        <v>0</v>
      </c>
    </row>
    <row r="97" spans="2:13" x14ac:dyDescent="0.2">
      <c r="B97" s="17" t="s">
        <v>25</v>
      </c>
      <c r="C97" s="18">
        <v>3</v>
      </c>
      <c r="D97" s="18">
        <v>4500</v>
      </c>
      <c r="E97" s="18">
        <v>1000</v>
      </c>
      <c r="F97" s="3">
        <v>0</v>
      </c>
      <c r="G97" s="4">
        <f t="shared" si="30"/>
        <v>0</v>
      </c>
      <c r="H97" s="3">
        <v>0</v>
      </c>
      <c r="I97" s="4">
        <f t="shared" si="31"/>
        <v>0</v>
      </c>
      <c r="J97" s="8">
        <f>F97*D97</f>
        <v>0</v>
      </c>
      <c r="K97" s="30">
        <f>J97*1.21</f>
        <v>0</v>
      </c>
      <c r="L97" s="8">
        <f>H97*E97</f>
        <v>0</v>
      </c>
      <c r="M97" s="8">
        <f>L97*1.21</f>
        <v>0</v>
      </c>
    </row>
    <row r="99" spans="2:13" x14ac:dyDescent="0.2">
      <c r="B99" s="47" t="s">
        <v>15</v>
      </c>
      <c r="C99" s="10"/>
      <c r="H99" s="23"/>
      <c r="J99" s="44">
        <f>SUM(J6:J97)</f>
        <v>0</v>
      </c>
      <c r="K99" s="45">
        <f>J99*1.21</f>
        <v>0</v>
      </c>
      <c r="L99" s="44">
        <f>SUM(L6:L97)</f>
        <v>0</v>
      </c>
      <c r="M99" s="45">
        <f>L99*1.21</f>
        <v>0</v>
      </c>
    </row>
    <row r="100" spans="2:13" x14ac:dyDescent="0.2">
      <c r="H100" s="23"/>
      <c r="J100" s="46"/>
      <c r="L100" s="46"/>
    </row>
  </sheetData>
  <pageMargins left="0.7" right="0.7" top="0.78740157499999996" bottom="0.78740157499999996" header="0.3" footer="0.3"/>
  <pageSetup paperSize="9" scale="61" fitToHeight="0" orientation="landscape" r:id="rId1"/>
  <headerFooter>
    <oddHeader>&amp;L&amp;"-,Tučné"Příloha C - Výpočet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Celkové součty</vt:lpstr>
      <vt:lpstr>Náklady_zařízení</vt:lpstr>
      <vt:lpstr>Náklady_tisky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2016-04-07T20:26:51Z</dcterms:created>
  <dcterms:modified xsi:type="dcterms:W3CDTF">2017-02-10T07:18:19Z</dcterms:modified>
</cp:coreProperties>
</file>